
<file path=[Content_Types].xml><?xml version="1.0" encoding="utf-8"?>
<Types xmlns="http://schemas.openxmlformats.org/package/2006/content-types">
  <Default Extension="jpeg" ContentType="image/jpeg"/>
  <Default Extension="tiff" ContentType="image/tiff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采购清单确认表" sheetId="1" r:id="rId1"/>
  </sheets>
  <definedNames>
    <definedName name="_xlnm.Print_Area" localSheetId="0">采购清单确认表!$A$1:$J$61</definedName>
    <definedName name="_xlnm.Print_Titles" localSheetId="0">采购清单确认表!$1:$2</definedName>
  </definedNames>
  <calcPr calcId="144525"/>
</workbook>
</file>

<file path=xl/sharedStrings.xml><?xml version="1.0" encoding="utf-8"?>
<sst xmlns="http://schemas.openxmlformats.org/spreadsheetml/2006/main" count="266" uniqueCount="163">
  <si>
    <t>附件1：重庆市建设工程质量检验测试中心装修项目家具采购(第二次)清单汇总表（暂定）</t>
  </si>
  <si>
    <t>序号</t>
  </si>
  <si>
    <t>品名</t>
  </si>
  <si>
    <t>颜色</t>
  </si>
  <si>
    <t xml:space="preserve">规格 </t>
  </si>
  <si>
    <t>数量</t>
  </si>
  <si>
    <t>单位</t>
  </si>
  <si>
    <t>单价</t>
  </si>
  <si>
    <t>合价</t>
  </si>
  <si>
    <t>图片</t>
  </si>
  <si>
    <t>质量和技术要求</t>
  </si>
  <si>
    <t>班台    （带副台）</t>
  </si>
  <si>
    <t>浅胡桃木色</t>
  </si>
  <si>
    <t>领导单人间
2000*950*780</t>
  </si>
  <si>
    <t>套</t>
  </si>
  <si>
    <t>1、E0级中密度纤维板
2、A级进口0.6mm厚胡桃木皮
3、配件：采用优质五金配件。
4、油漆：大宝环保油漆</t>
  </si>
  <si>
    <t>领导双人间1800*900*780</t>
  </si>
  <si>
    <t>6门背柜</t>
  </si>
  <si>
    <t>深胡桃木色
中间改同色木框玻璃门</t>
  </si>
  <si>
    <t>领导办公室2400W*450D*2000H</t>
  </si>
  <si>
    <t>个</t>
  </si>
  <si>
    <t>班椅</t>
  </si>
  <si>
    <t>黑色真皮
扶手FC色</t>
  </si>
  <si>
    <t>领导办公室</t>
  </si>
  <si>
    <t>把</t>
  </si>
  <si>
    <t>1、真牛皮面料
2、高密度阻燃无毒优质海绵；
3、优质气压棒
4、优质金属五星脚活动自如，耐磨性强万向轮。</t>
  </si>
  <si>
    <t>班前椅</t>
  </si>
  <si>
    <t>黑色真皮</t>
  </si>
  <si>
    <t>1、真牛皮面料
2、高密度阻燃无毒优质海绵；
3、椅板：采用1.5mm夹板9层热压成型；
4、椅架；优质钢制弓形脚架。</t>
  </si>
  <si>
    <t>沙发</t>
  </si>
  <si>
    <r>
      <rPr>
        <sz val="11"/>
        <rFont val="宋体"/>
        <charset val="134"/>
      </rPr>
      <t>棕色真皮(黑色真皮</t>
    </r>
    <r>
      <rPr>
        <sz val="11"/>
        <rFont val="宋体"/>
        <charset val="134"/>
      </rPr>
      <t>)</t>
    </r>
  </si>
  <si>
    <t>领导室三人位2130*800*750</t>
  </si>
  <si>
    <t>张</t>
  </si>
  <si>
    <t>1、优质牛皮；
2、优质实木框架结构，钢制沙发脚 
3、高密度阻燃无毒优质海绵；
4、弹簧：高强度蛇形弹簧、橡皮绷带，外覆PE编织布；
6、三人位内空长度1800MM或以上，内空宽650MM或以上，三人位两端扶手需考虑休息作头枕功能使用。</t>
  </si>
  <si>
    <t>领导室单人位</t>
  </si>
  <si>
    <t>职员区三人位</t>
  </si>
  <si>
    <t>1、优质牛皮；
2、优质实木框架结构，钢制沙发脚 
3、高密度阻燃无毒优质海绵；
4、弹簧：高强度蛇形弹簧、橡皮绷带，外覆PE编织布；</t>
  </si>
  <si>
    <t>职员区单人位</t>
  </si>
  <si>
    <t>方茶几</t>
  </si>
  <si>
    <t>领导办公室700*700*500</t>
  </si>
  <si>
    <t>黑色烤漆钢化玻璃</t>
  </si>
  <si>
    <t>办公休息区600*600*450</t>
  </si>
  <si>
    <t>1、黑色烤漆钢化玻璃
2、电镀钢脚
3、配件：采用优质五金配件。</t>
  </si>
  <si>
    <t>长茶几</t>
  </si>
  <si>
    <t xml:space="preserve">领导办公室1400*700*450 </t>
  </si>
  <si>
    <t xml:space="preserve">办公休息区1200*600*450 </t>
  </si>
  <si>
    <t>1.面材:10mm高级钢化玻璃，通过CCC认证；
2.框架架：钢制管件，表层电镀工艺稳固耐用</t>
  </si>
  <si>
    <t>茶水柜</t>
  </si>
  <si>
    <t>泰柚</t>
  </si>
  <si>
    <t xml:space="preserve">办公区1200*400*800 </t>
  </si>
  <si>
    <t>1、E0级刨花板、三聚氰胺饰面
2、配件：采用优质五金配件。</t>
  </si>
  <si>
    <t>会议室1200*450*800</t>
  </si>
  <si>
    <t xml:space="preserve">领导办公室1182*400*900 </t>
  </si>
  <si>
    <t>屏风职员位一
（带休息位）</t>
  </si>
  <si>
    <t>磨砂玻璃+草绿色布绒+铝塑板</t>
  </si>
  <si>
    <t>1800（600）*2000（500）*1200</t>
  </si>
  <si>
    <t>位</t>
  </si>
  <si>
    <t>磨砂玻璃+草绿色布绒+铝塑板，取消LOGO,屏风边框颜色浅光白，功能柜取消上柜改为无顶落地三抽，台面枫木色，床柜软垫活动，软垫底板加厚，床柜加槽防止软垫滑落</t>
  </si>
  <si>
    <t>屏风职员位二
（不带休息位）</t>
  </si>
  <si>
    <t>1500（600）*1500（600）*1200【其中1400（600）*1500（600）*1200二十五位】</t>
  </si>
  <si>
    <t>磨砂玻璃+草绿色布绒+铝塑板，取消LOGO,屏风边框颜色浅光白，功能柜取消上柜改为无顶落地三抽，台面枫木色。</t>
  </si>
  <si>
    <t>办公椅一（为屏风职员位一使用）</t>
  </si>
  <si>
    <t>黑色</t>
  </si>
  <si>
    <t xml:space="preserve">标准           </t>
  </si>
  <si>
    <t>1、网布面料；
2、高密度阻燃无毒优质海绵；
3、优质气压棒；
5、椅脚；五星脚活动自如，耐磨性强万向轮。</t>
  </si>
  <si>
    <t>办公椅二（为屏风职员位二使用）</t>
  </si>
  <si>
    <t>矮柜</t>
  </si>
  <si>
    <t>柜身乳白
顶板门板QB枫木</t>
  </si>
  <si>
    <t xml:space="preserve">900*400*860  </t>
  </si>
  <si>
    <t>FC浅胡桃木色</t>
  </si>
  <si>
    <t xml:space="preserve">会议室800*450*800   </t>
  </si>
  <si>
    <t>公共区文件柜（掩门）</t>
  </si>
  <si>
    <t xml:space="preserve">800*400*1823 </t>
  </si>
  <si>
    <t>文件柜</t>
  </si>
  <si>
    <t>铁皮柜</t>
  </si>
  <si>
    <t>800*400*1800</t>
  </si>
  <si>
    <t>优质铁皮柜，厚度为0.8mm，承重性强，经久耐用。</t>
  </si>
  <si>
    <t>洽谈桌</t>
  </si>
  <si>
    <t>QY泰柚色面
钢脚白色</t>
  </si>
  <si>
    <t>2000*1000*750</t>
  </si>
  <si>
    <t xml:space="preserve">1、E0级刨花板
2、三聚氰胺贴面
3、优质五金钢架，厚度2.0钢管。 </t>
  </si>
  <si>
    <t>洽谈椅</t>
  </si>
  <si>
    <t>米黄色真皮</t>
  </si>
  <si>
    <t>标准</t>
  </si>
  <si>
    <t>1、真皮面料
2、高密度阻燃无毒优质海绵；
3、椅板：采用1.5mm夹板9层热压成型；
4、椅架；优质钢制弓形脚架。</t>
  </si>
  <si>
    <t>会议台</t>
  </si>
  <si>
    <t>5000*1800*760</t>
  </si>
  <si>
    <t>4800*4800*780（其中3800*2300*780一张，5200*3000*780一张）</t>
  </si>
  <si>
    <t>会议椅</t>
  </si>
  <si>
    <t>1、真牛皮面料
2、高密度阻燃无毒优质海绵；
3、椅脚；优质实木脚架。</t>
  </si>
  <si>
    <t>其他办公桌</t>
  </si>
  <si>
    <t>枫木色+白色</t>
  </si>
  <si>
    <t xml:space="preserve">1400*1400*1200   </t>
  </si>
  <si>
    <t>组</t>
  </si>
  <si>
    <t>休闲沙发</t>
  </si>
  <si>
    <t>灰色</t>
  </si>
  <si>
    <r>
      <rPr>
        <sz val="11"/>
        <rFont val="宋体"/>
        <charset val="134"/>
      </rPr>
      <t>双人位1</t>
    </r>
    <r>
      <rPr>
        <sz val="11"/>
        <rFont val="宋体"/>
        <charset val="134"/>
      </rPr>
      <t>800*800</t>
    </r>
  </si>
  <si>
    <t>1、优质牛皮；
2、优质实木框架结构，金属沙发脚 
3、高密度阻燃无毒优质海绵；
4、弹簧：高强度蛇形弹簧、橡皮绷带，外覆PE编织布；</t>
  </si>
  <si>
    <t>休闲椅</t>
  </si>
  <si>
    <t>红色、绿色</t>
  </si>
  <si>
    <t>单人位（其中米黄色、浅蓝色共计十张）</t>
  </si>
  <si>
    <t>1.面料:选用布艺,耐磨性强,阻燃,经防污处理,清洁方便;
2.辅料:采用PU成型发泡高密度海绵,表面有一层保护面,可防氧化,防碎,经过HD测试永不变形;
3.架脚，稳固耐用，不褪色</t>
  </si>
  <si>
    <t>圆几</t>
  </si>
  <si>
    <t>透明</t>
  </si>
  <si>
    <t>Φ800*420</t>
  </si>
  <si>
    <t>实木床+床垫</t>
  </si>
  <si>
    <t>2032*1200*280</t>
  </si>
  <si>
    <t>换图</t>
  </si>
  <si>
    <t>实木衣架</t>
  </si>
  <si>
    <t>全实木，采用大宝环保油漆油漆饰面。甲醛释放量符合国家标准</t>
  </si>
  <si>
    <t>床头柜</t>
  </si>
  <si>
    <t>500*450*520</t>
  </si>
  <si>
    <t xml:space="preserve">个 </t>
  </si>
  <si>
    <t>衣被柜</t>
  </si>
  <si>
    <t>900*600*1900</t>
  </si>
  <si>
    <t>靠背酒红
座垫黑色</t>
  </si>
  <si>
    <t>职员办公桌（带副台）</t>
  </si>
  <si>
    <t>QY泰柚、
中间用多功能线盒</t>
  </si>
  <si>
    <t xml:space="preserve">1600*800*760  </t>
  </si>
  <si>
    <t>茶几</t>
  </si>
  <si>
    <r>
      <rPr>
        <sz val="11"/>
        <rFont val="宋体"/>
        <charset val="134"/>
      </rPr>
      <t>领导办公室1</t>
    </r>
    <r>
      <rPr>
        <sz val="11"/>
        <rFont val="宋体"/>
        <charset val="134"/>
      </rPr>
      <t>0</t>
    </r>
    <r>
      <rPr>
        <sz val="11"/>
        <rFont val="宋体"/>
        <charset val="134"/>
      </rPr>
      <t>00*</t>
    </r>
    <r>
      <rPr>
        <sz val="11"/>
        <rFont val="宋体"/>
        <charset val="134"/>
      </rPr>
      <t>6</t>
    </r>
    <r>
      <rPr>
        <sz val="11"/>
        <rFont val="宋体"/>
        <charset val="134"/>
      </rPr>
      <t>00*</t>
    </r>
    <r>
      <rPr>
        <sz val="11"/>
        <rFont val="宋体"/>
        <charset val="134"/>
      </rPr>
      <t>450</t>
    </r>
  </si>
  <si>
    <t>边机</t>
  </si>
  <si>
    <r>
      <rPr>
        <sz val="11"/>
        <rFont val="宋体"/>
        <charset val="134"/>
      </rPr>
      <t>领导办公室465</t>
    </r>
    <r>
      <rPr>
        <sz val="11"/>
        <rFont val="宋体"/>
        <charset val="134"/>
      </rPr>
      <t>*</t>
    </r>
    <r>
      <rPr>
        <sz val="11"/>
        <rFont val="宋体"/>
        <charset val="134"/>
      </rPr>
      <t>465</t>
    </r>
    <r>
      <rPr>
        <sz val="11"/>
        <rFont val="宋体"/>
        <charset val="134"/>
      </rPr>
      <t>*</t>
    </r>
    <r>
      <rPr>
        <sz val="11"/>
        <rFont val="宋体"/>
        <charset val="134"/>
      </rPr>
      <t>460</t>
    </r>
  </si>
  <si>
    <t>报告室文件柜</t>
  </si>
  <si>
    <t>白色</t>
  </si>
  <si>
    <r>
      <rPr>
        <sz val="11"/>
        <rFont val="宋体"/>
        <charset val="134"/>
      </rPr>
      <t>27</t>
    </r>
    <r>
      <rPr>
        <sz val="11"/>
        <rFont val="宋体"/>
        <charset val="134"/>
      </rPr>
      <t>00*</t>
    </r>
    <r>
      <rPr>
        <sz val="11"/>
        <rFont val="宋体"/>
        <charset val="134"/>
      </rPr>
      <t>35</t>
    </r>
    <r>
      <rPr>
        <sz val="11"/>
        <rFont val="宋体"/>
        <charset val="134"/>
      </rPr>
      <t>0*</t>
    </r>
    <r>
      <rPr>
        <sz val="11"/>
        <rFont val="宋体"/>
        <charset val="134"/>
      </rPr>
      <t>2400</t>
    </r>
  </si>
  <si>
    <t>前台升降椅</t>
  </si>
  <si>
    <t>白色+灰色</t>
  </si>
  <si>
    <r>
      <rPr>
        <sz val="9"/>
        <rFont val="宋体"/>
        <charset val="134"/>
      </rPr>
      <t>1.面料:</t>
    </r>
    <r>
      <rPr>
        <sz val="9"/>
        <rFont val="宋体"/>
        <charset val="134"/>
      </rPr>
      <t>PU皮</t>
    </r>
    <r>
      <rPr>
        <sz val="9"/>
        <rFont val="宋体"/>
        <charset val="134"/>
      </rPr>
      <t>,耐磨性强,阻燃,经防污处理,清洁方便;
2.辅料:采用PU成型发泡高密度海绵,表面有一层保护面,可防氧化,防碎,经过HD测试永不变形;
3.架脚，稳固耐用，不褪色</t>
    </r>
  </si>
  <si>
    <t>大厅吧台椅</t>
  </si>
  <si>
    <t>棕色</t>
  </si>
  <si>
    <r>
      <rPr>
        <sz val="9"/>
        <rFont val="宋体"/>
        <charset val="134"/>
      </rPr>
      <t>1、PU</t>
    </r>
    <r>
      <rPr>
        <sz val="9"/>
        <rFont val="宋体"/>
        <charset val="134"/>
      </rPr>
      <t xml:space="preserve">皮面料
</t>
    </r>
    <r>
      <rPr>
        <sz val="9"/>
        <rFont val="宋体"/>
        <charset val="134"/>
      </rPr>
      <t>2</t>
    </r>
    <r>
      <rPr>
        <sz val="9"/>
        <rFont val="宋体"/>
        <charset val="134"/>
      </rPr>
      <t>、椅架；优质钢制脚架。</t>
    </r>
  </si>
  <si>
    <t>等待区不锈钢排椅</t>
  </si>
  <si>
    <t>三人位
1650*550*780</t>
  </si>
  <si>
    <r>
      <rPr>
        <sz val="9"/>
        <rFont val="宋体"/>
        <charset val="134"/>
      </rPr>
      <t xml:space="preserve">1、扶手脚：采用进口拉深钢板铸成形后，除锈处理后经过电镀处理。
</t>
    </r>
    <r>
      <rPr>
        <sz val="9"/>
        <rFont val="宋体"/>
        <charset val="134"/>
      </rPr>
      <t>2、</t>
    </r>
    <r>
      <rPr>
        <sz val="9"/>
        <rFont val="宋体"/>
        <charset val="134"/>
      </rPr>
      <t xml:space="preserve">边条：铝合金抛光后电镀镀铬.
</t>
    </r>
    <r>
      <rPr>
        <sz val="9"/>
        <rFont val="宋体"/>
        <charset val="134"/>
      </rPr>
      <t>3、</t>
    </r>
    <r>
      <rPr>
        <sz val="9"/>
        <rFont val="宋体"/>
        <charset val="134"/>
      </rPr>
      <t xml:space="preserve">座 板：采用1.5毫米进口加厚冷扎钢板，除锈处理后，静电喷粉喷涂。
</t>
    </r>
    <r>
      <rPr>
        <sz val="9"/>
        <rFont val="宋体"/>
        <charset val="134"/>
      </rPr>
      <t>4、</t>
    </r>
    <r>
      <rPr>
        <sz val="9"/>
        <rFont val="宋体"/>
        <charset val="134"/>
      </rPr>
      <t>横 梁：2.0毫米厚方状钢管，喷涂空调户外漆粉。</t>
    </r>
  </si>
  <si>
    <t>双位
1100*550*780</t>
  </si>
  <si>
    <t>实验室电脑桌</t>
  </si>
  <si>
    <t>实验室操作台</t>
  </si>
  <si>
    <t>2m×3m（高1m）</t>
  </si>
  <si>
    <t>转样室样品柜</t>
  </si>
  <si>
    <t>货架</t>
  </si>
  <si>
    <t>3层</t>
  </si>
  <si>
    <t>养护室货架</t>
  </si>
  <si>
    <t>货架304不锈钢</t>
  </si>
  <si>
    <t>设备室货架</t>
  </si>
  <si>
    <t>档案室书架</t>
  </si>
  <si>
    <t>5000*600（深）*2400（双面）</t>
  </si>
  <si>
    <t>排</t>
  </si>
  <si>
    <t>铁置物架</t>
  </si>
  <si>
    <t>4层灰色铁置物架</t>
  </si>
  <si>
    <r>
      <rPr>
        <sz val="11"/>
        <rFont val="宋体"/>
        <charset val="134"/>
      </rPr>
      <t>2</t>
    </r>
    <r>
      <rPr>
        <sz val="11"/>
        <rFont val="宋体"/>
        <charset val="134"/>
      </rPr>
      <t>500*800*2000</t>
    </r>
  </si>
  <si>
    <t>5层灰色铁置物架</t>
  </si>
  <si>
    <t>会议室桌</t>
  </si>
  <si>
    <r>
      <rPr>
        <sz val="11"/>
        <rFont val="宋体"/>
        <charset val="134"/>
      </rPr>
      <t>4</t>
    </r>
    <r>
      <rPr>
        <sz val="11"/>
        <rFont val="宋体"/>
        <charset val="134"/>
      </rPr>
      <t>500*1800（椭圆）</t>
    </r>
  </si>
  <si>
    <t>收样桌</t>
  </si>
  <si>
    <t>5700*550*800</t>
  </si>
  <si>
    <t>定做</t>
  </si>
  <si>
    <t>报告发放柜</t>
  </si>
  <si>
    <t>4900*500*800</t>
  </si>
  <si>
    <t>PKPM电脑服务器架子</t>
  </si>
  <si>
    <r>
      <rPr>
        <sz val="11"/>
        <rFont val="宋体"/>
        <charset val="134"/>
      </rPr>
      <t>高1</t>
    </r>
    <r>
      <rPr>
        <sz val="11"/>
        <rFont val="宋体"/>
        <charset val="134"/>
      </rPr>
      <t>500</t>
    </r>
  </si>
  <si>
    <t>合计：</t>
  </si>
  <si>
    <t>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</si>
</sst>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);[Red]\(0\)"/>
    <numFmt numFmtId="41" formatCode="_ * #,##0_ ;_ * \-#,##0_ ;_ * &quot;-&quot;_ ;_ @_ "/>
  </numFmts>
  <fonts count="49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2"/>
      <name val="汉鼎繁中黑"/>
      <charset val="134"/>
    </font>
    <font>
      <b/>
      <sz val="11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b/>
      <sz val="13"/>
      <color theme="3"/>
      <name val="宋体"/>
      <charset val="134"/>
      <scheme val="minor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indexed="23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4"/>
      <name val="宋体"/>
      <charset val="134"/>
    </font>
    <font>
      <b/>
      <sz val="11"/>
      <color indexed="9"/>
      <name val="宋体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195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16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3" fillId="27" borderId="10" applyNumberFormat="0" applyFont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8" fillId="5" borderId="12" applyNumberFormat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8" fillId="5" borderId="12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44" fillId="50" borderId="15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23" fillId="0" borderId="0"/>
    <xf numFmtId="0" fontId="41" fillId="0" borderId="13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41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0" fillId="45" borderId="3" applyNumberFormat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7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7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1" fillId="0" borderId="17" applyNumberFormat="0" applyFill="0" applyAlignment="0" applyProtection="0">
      <alignment vertical="center"/>
    </xf>
    <xf numFmtId="0" fontId="1" fillId="0" borderId="17" applyNumberFormat="0" applyFill="0" applyAlignment="0" applyProtection="0">
      <alignment vertical="center"/>
    </xf>
    <xf numFmtId="0" fontId="44" fillId="50" borderId="1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40" fillId="45" borderId="3" applyNumberFormat="0" applyAlignment="0" applyProtection="0">
      <alignment vertical="center"/>
    </xf>
    <xf numFmtId="0" fontId="15" fillId="0" borderId="0">
      <alignment vertical="center"/>
    </xf>
    <xf numFmtId="0" fontId="23" fillId="0" borderId="0">
      <alignment vertical="center"/>
    </xf>
    <xf numFmtId="0" fontId="0" fillId="27" borderId="10" applyNumberFormat="0" applyFont="0" applyAlignment="0" applyProtection="0">
      <alignment vertical="center"/>
    </xf>
    <xf numFmtId="0" fontId="23" fillId="27" borderId="10" applyNumberFormat="0" applyFont="0" applyAlignment="0" applyProtection="0">
      <alignment vertical="center"/>
    </xf>
    <xf numFmtId="0" fontId="23" fillId="27" borderId="10" applyNumberFormat="0" applyFont="0" applyAlignment="0" applyProtection="0">
      <alignment vertical="center"/>
    </xf>
    <xf numFmtId="0" fontId="23" fillId="27" borderId="10" applyNumberFormat="0" applyFont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168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119" applyFont="1" applyFill="1" applyBorder="1" applyAlignment="1">
      <alignment horizontal="center" vertical="center" wrapText="1"/>
    </xf>
    <xf numFmtId="0" fontId="2" fillId="0" borderId="1" xfId="10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166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166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166" applyFont="1" applyBorder="1" applyAlignment="1">
      <alignment horizontal="center" vertical="center" wrapText="1"/>
    </xf>
    <xf numFmtId="0" fontId="6" fillId="0" borderId="1" xfId="168" applyFont="1" applyBorder="1" applyAlignment="1">
      <alignment horizontal="center" vertical="center" wrapText="1"/>
    </xf>
    <xf numFmtId="0" fontId="2" fillId="0" borderId="1" xfId="119" applyFont="1" applyBorder="1" applyAlignment="1">
      <alignment horizontal="center" vertical="center" wrapText="1"/>
    </xf>
    <xf numFmtId="0" fontId="2" fillId="0" borderId="1" xfId="109" applyFont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left" vertical="center" wrapText="1"/>
    </xf>
    <xf numFmtId="176" fontId="5" fillId="2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</cellXfs>
  <cellStyles count="195">
    <cellStyle name="常规" xfId="0" builtinId="0"/>
    <cellStyle name="货币[0]" xfId="1" builtinId="7"/>
    <cellStyle name="货币" xfId="2" builtinId="4"/>
    <cellStyle name="常规 2 2 4" xfId="3"/>
    <cellStyle name="20% - 强调文字颜色 1 2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20% - 强调文字颜色 3 2 2" xfId="12"/>
    <cellStyle name="60% - 强调文字颜色 3" xfId="13" builtinId="40"/>
    <cellStyle name="超链接" xfId="14" builtinId="8"/>
    <cellStyle name="40% - 强调文字颜色 1 2 2" xfId="15"/>
    <cellStyle name="百分比" xfId="16" builtinId="5"/>
    <cellStyle name="已访问的超链接" xfId="17" builtinId="9"/>
    <cellStyle name="A4 Small 210 x 297 mm 2" xfId="18"/>
    <cellStyle name="20% - 强调文字颜色 2 2 2" xfId="19"/>
    <cellStyle name="注释" xfId="20" builtinId="10"/>
    <cellStyle name="常规 6" xfId="21"/>
    <cellStyle name="标题 4" xfId="22" builtinId="19"/>
    <cellStyle name="解释性文本 2 2" xfId="23"/>
    <cellStyle name="60% - 强调文字颜色 2" xfId="24" builtinId="36"/>
    <cellStyle name="警告文本" xfId="25" builtinId="11"/>
    <cellStyle name="标题" xfId="26" builtinId="15"/>
    <cellStyle name="常规 5 2" xfId="27"/>
    <cellStyle name="60% - 强调文字颜色 2 2 2" xfId="28"/>
    <cellStyle name="标题 4 2 2" xfId="29"/>
    <cellStyle name="_ET_STYLE_NoName_00_" xfId="30"/>
    <cellStyle name="解释性文本" xfId="31" builtinId="53"/>
    <cellStyle name="标题 1" xfId="32" builtinId="16"/>
    <cellStyle name="标题 2" xfId="33" builtinId="17"/>
    <cellStyle name="60% - 强调文字颜色 1" xfId="34" builtinId="32"/>
    <cellStyle name="标题 3" xfId="35" builtinId="18"/>
    <cellStyle name="60% - 强调文字颜色 4" xfId="36" builtinId="44"/>
    <cellStyle name="输出" xfId="37" builtinId="21"/>
    <cellStyle name="计算" xfId="38" builtinId="22"/>
    <cellStyle name="检查单元格" xfId="39" builtinId="23"/>
    <cellStyle name="40% - 强调文字颜色 4 2" xfId="40"/>
    <cellStyle name="链接单元格" xfId="41" builtinId="24"/>
    <cellStyle name="注释 2 3" xfId="42"/>
    <cellStyle name="20% - 强调文字颜色 6" xfId="43" builtinId="50"/>
    <cellStyle name="强调文字颜色 2" xfId="44" builtinId="33"/>
    <cellStyle name="40% - 强调文字颜色 1 2" xfId="45"/>
    <cellStyle name="汇总" xfId="46" builtinId="25"/>
    <cellStyle name="好" xfId="47" builtinId="26"/>
    <cellStyle name="适中" xfId="48" builtinId="28"/>
    <cellStyle name="20% - 强调文字颜色 5" xfId="49" builtinId="46"/>
    <cellStyle name="强调文字颜色 1" xfId="50" builtinId="29"/>
    <cellStyle name="20% - 强调文字颜色 1" xfId="51" builtinId="30"/>
    <cellStyle name="40% - 强调文字颜色 1" xfId="52" builtinId="31"/>
    <cellStyle name="输出 2" xfId="53"/>
    <cellStyle name="20% - 强调文字颜色 2" xfId="54" builtinId="34"/>
    <cellStyle name="40% - 强调文字颜色 2" xfId="55" builtinId="35"/>
    <cellStyle name="强调文字颜色 3" xfId="56" builtinId="37"/>
    <cellStyle name="强调文字颜色 4" xfId="57" builtinId="41"/>
    <cellStyle name="20% - 强调文字颜色 4" xfId="58" builtinId="42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40% - 强调文字颜色 2 2" xfId="67"/>
    <cellStyle name="20% - 强调文字颜色 4 2 2" xfId="68"/>
    <cellStyle name="常规 3 2" xfId="69"/>
    <cellStyle name="20% - 强调文字颜色 3 2" xfId="70"/>
    <cellStyle name="20% - 强调文字颜色 1 2 2" xfId="71"/>
    <cellStyle name="20% - 强调文字颜色 2 2" xfId="72"/>
    <cellStyle name="输出 2 2" xfId="73"/>
    <cellStyle name="20% - 强调文字颜色 4 2" xfId="74"/>
    <cellStyle name="常规 3" xfId="75"/>
    <cellStyle name="20% - 强调文字颜色 5 2" xfId="76"/>
    <cellStyle name="20% - 强调文字颜色 5 2 2" xfId="77"/>
    <cellStyle name="20% - 强调文字颜色 6 2" xfId="78"/>
    <cellStyle name="20% - 强调文字颜色 6 2 2" xfId="79"/>
    <cellStyle name="40% - 强调文字颜色 2 2 2" xfId="80"/>
    <cellStyle name="40% - 强调文字颜色 3 2" xfId="81"/>
    <cellStyle name="计算 2 2" xfId="82"/>
    <cellStyle name="40% - 强调文字颜色 3 2 2" xfId="83"/>
    <cellStyle name="40% - 强调文字颜色 4 2 2" xfId="84"/>
    <cellStyle name="检查单元格 2" xfId="85"/>
    <cellStyle name="40% - 强调文字颜色 5 2" xfId="86"/>
    <cellStyle name="40% - 强调文字颜色 5 2 2" xfId="87"/>
    <cellStyle name="40% - 强调文字颜色 6 2" xfId="88"/>
    <cellStyle name="适中 2 2" xfId="89"/>
    <cellStyle name="40% - 强调文字颜色 6 2 2" xfId="90"/>
    <cellStyle name="60% - 强调文字颜色 1 2" xfId="91"/>
    <cellStyle name="60% - 强调文字颜色 1 2 2" xfId="92"/>
    <cellStyle name="60% - 强调文字颜色 2 2" xfId="93"/>
    <cellStyle name="常规 5" xfId="94"/>
    <cellStyle name="60% - 强调文字颜色 3 2" xfId="95"/>
    <cellStyle name="60% - 强调文字颜色 3 2 2" xfId="96"/>
    <cellStyle name="60% - 强调文字颜色 4 2" xfId="97"/>
    <cellStyle name="60% - 强调文字颜色 4 2 2" xfId="98"/>
    <cellStyle name="A4 Small 210 x 297 mm" xfId="99"/>
    <cellStyle name="60% - 强调文字颜色 5 2" xfId="100"/>
    <cellStyle name="60% - 强调文字颜色 5 2 2" xfId="101"/>
    <cellStyle name="60% - 强调文字颜色 6 2" xfId="102"/>
    <cellStyle name="60% - 强调文字颜色 6 2 2" xfId="103"/>
    <cellStyle name="标题 1 2" xfId="104"/>
    <cellStyle name="常规 2 2 6" xfId="105"/>
    <cellStyle name="标题 1 2 2" xfId="106"/>
    <cellStyle name="标题 2 2" xfId="107"/>
    <cellStyle name="标题 2 2 2" xfId="108"/>
    <cellStyle name="常规_05年3月内销底" xfId="109"/>
    <cellStyle name="标题 3 2" xfId="110"/>
    <cellStyle name="标题 3 2 2" xfId="111"/>
    <cellStyle name="标题 4 2" xfId="112"/>
    <cellStyle name="标题 5" xfId="113"/>
    <cellStyle name="标题 5 2" xfId="114"/>
    <cellStyle name="差 2" xfId="115"/>
    <cellStyle name="差 2 2" xfId="116"/>
    <cellStyle name="常规 10" xfId="117"/>
    <cellStyle name="常规 2" xfId="118"/>
    <cellStyle name="常规 2 2" xfId="119"/>
    <cellStyle name="常规 2 2 2" xfId="120"/>
    <cellStyle name="常规 2 2 2 2" xfId="121"/>
    <cellStyle name="常规 2 2 2 2 2" xfId="122"/>
    <cellStyle name="常规 2 2 2 2 2 2" xfId="123"/>
    <cellStyle name="常规 2 2 2 3" xfId="124"/>
    <cellStyle name="常规 2 2 2 3 2" xfId="125"/>
    <cellStyle name="常规 2 2 3" xfId="126"/>
    <cellStyle name="常规 2 2 3 2" xfId="127"/>
    <cellStyle name="常规 2 2 3 2 2" xfId="128"/>
    <cellStyle name="常规 2 2 4 2" xfId="129"/>
    <cellStyle name="常规 2 2 4 2 2" xfId="130"/>
    <cellStyle name="常规 2 2 5" xfId="131"/>
    <cellStyle name="常规 2 2 5 2" xfId="132"/>
    <cellStyle name="常规 2 3" xfId="133"/>
    <cellStyle name="常规 2 4" xfId="134"/>
    <cellStyle name="常规 2 4 2" xfId="135"/>
    <cellStyle name="常规 2 5" xfId="136"/>
    <cellStyle name="强调文字颜色 4 2" xfId="137"/>
    <cellStyle name="常规 2 6" xfId="138"/>
    <cellStyle name="常规 2 7" xfId="139"/>
    <cellStyle name="常规 2 8" xfId="140"/>
    <cellStyle name="输入 2" xfId="141"/>
    <cellStyle name="常规 2 9" xfId="142"/>
    <cellStyle name="常规 3 2 2" xfId="143"/>
    <cellStyle name="常规 3 2 2 2" xfId="144"/>
    <cellStyle name="常规 3 2 2 2 2" xfId="145"/>
    <cellStyle name="常规 3 2 2 3" xfId="146"/>
    <cellStyle name="常规 3 2 3" xfId="147"/>
    <cellStyle name="常规 3 3" xfId="148"/>
    <cellStyle name="常规 3 3 2" xfId="149"/>
    <cellStyle name="常规 3 4" xfId="150"/>
    <cellStyle name="常规 3 4 2" xfId="151"/>
    <cellStyle name="常规 3 5" xfId="152"/>
    <cellStyle name="强调文字颜色 5 2" xfId="153"/>
    <cellStyle name="常规 4" xfId="154"/>
    <cellStyle name="常规 4 2" xfId="155"/>
    <cellStyle name="常规 4 2 2" xfId="156"/>
    <cellStyle name="常规 4 2 2 2" xfId="157"/>
    <cellStyle name="常规 4 2 3" xfId="158"/>
    <cellStyle name="强调文字颜色 6 2" xfId="159"/>
    <cellStyle name="常规 4 3" xfId="160"/>
    <cellStyle name="常规 6 2" xfId="161"/>
    <cellStyle name="注释 2" xfId="162"/>
    <cellStyle name="常规 7" xfId="163"/>
    <cellStyle name="常规 7 2" xfId="164"/>
    <cellStyle name="常规 8" xfId="165"/>
    <cellStyle name="常规 9" xfId="166"/>
    <cellStyle name="常规 9 2" xfId="167"/>
    <cellStyle name="常规_飞" xfId="168"/>
    <cellStyle name="好 2" xfId="169"/>
    <cellStyle name="好 2 2" xfId="170"/>
    <cellStyle name="汇总 2" xfId="171"/>
    <cellStyle name="汇总 2 2" xfId="172"/>
    <cellStyle name="检查单元格 2 2" xfId="173"/>
    <cellStyle name="解释性文本 2" xfId="174"/>
    <cellStyle name="警告文本 2" xfId="175"/>
    <cellStyle name="警告文本 2 2" xfId="176"/>
    <cellStyle name="链接单元格 2" xfId="177"/>
    <cellStyle name="链接单元格 2 2" xfId="178"/>
    <cellStyle name="强调文字颜色 1 2" xfId="179"/>
    <cellStyle name="强调文字颜色 1 2 2" xfId="180"/>
    <cellStyle name="强调文字颜色 2 2" xfId="181"/>
    <cellStyle name="强调文字颜色 2 2 2" xfId="182"/>
    <cellStyle name="强调文字颜色 3 2" xfId="183"/>
    <cellStyle name="强调文字颜色 3 2 2" xfId="184"/>
    <cellStyle name="强调文字颜色 4 2 2" xfId="185"/>
    <cellStyle name="强调文字颜色 5 2 2" xfId="186"/>
    <cellStyle name="强调文字颜色 6 2 2" xfId="187"/>
    <cellStyle name="输入 2 2" xfId="188"/>
    <cellStyle name="样式 1" xfId="189"/>
    <cellStyle name="一般_Sheet1" xfId="190"/>
    <cellStyle name="注释 2 2" xfId="191"/>
    <cellStyle name="注释 2 4" xfId="192"/>
    <cellStyle name="注释 2 5" xfId="193"/>
    <cellStyle name="注释 2 6" xfId="19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jpeg"/><Relationship Id="rId8" Type="http://schemas.openxmlformats.org/officeDocument/2006/relationships/image" Target="../media/image7.png"/><Relationship Id="rId7" Type="http://schemas.openxmlformats.org/officeDocument/2006/relationships/image" Target="../media/image6.jpeg"/><Relationship Id="rId6" Type="http://schemas.openxmlformats.org/officeDocument/2006/relationships/image" Target="../media/image5.png"/><Relationship Id="rId5" Type="http://schemas.openxmlformats.org/officeDocument/2006/relationships/image" Target="../media/image1.tiff"/><Relationship Id="rId44" Type="http://schemas.openxmlformats.org/officeDocument/2006/relationships/image" Target="../media/image38.png"/><Relationship Id="rId43" Type="http://schemas.openxmlformats.org/officeDocument/2006/relationships/image" Target="../media/image37.png"/><Relationship Id="rId42" Type="http://schemas.openxmlformats.org/officeDocument/2006/relationships/image" Target="../media/image36.png"/><Relationship Id="rId41" Type="http://schemas.openxmlformats.org/officeDocument/2006/relationships/image" Target="../media/image35.png"/><Relationship Id="rId40" Type="http://schemas.openxmlformats.org/officeDocument/2006/relationships/image" Target="../media/image34.png"/><Relationship Id="rId4" Type="http://schemas.openxmlformats.org/officeDocument/2006/relationships/image" Target="../media/image4.png"/><Relationship Id="rId39" Type="http://schemas.openxmlformats.org/officeDocument/2006/relationships/image" Target="../media/image33.png"/><Relationship Id="rId38" Type="http://schemas.openxmlformats.org/officeDocument/2006/relationships/image" Target="../media/image32.png"/><Relationship Id="rId37" Type="http://schemas.openxmlformats.org/officeDocument/2006/relationships/image" Target="../media/image31.png"/><Relationship Id="rId36" Type="http://schemas.openxmlformats.org/officeDocument/2006/relationships/image" Target="../media/image30.png"/><Relationship Id="rId35" Type="http://schemas.openxmlformats.org/officeDocument/2006/relationships/image" Target="../media/image29.png"/><Relationship Id="rId34" Type="http://schemas.openxmlformats.org/officeDocument/2006/relationships/image" Target="../media/image28.png"/><Relationship Id="rId33" Type="http://schemas.openxmlformats.org/officeDocument/2006/relationships/image" Target="../media/image6.tiff"/><Relationship Id="rId32" Type="http://schemas.openxmlformats.org/officeDocument/2006/relationships/image" Target="../media/image27.png"/><Relationship Id="rId31" Type="http://schemas.openxmlformats.org/officeDocument/2006/relationships/image" Target="../media/image26.png"/><Relationship Id="rId30" Type="http://schemas.openxmlformats.org/officeDocument/2006/relationships/image" Target="../media/image25.jpeg"/><Relationship Id="rId3" Type="http://schemas.openxmlformats.org/officeDocument/2006/relationships/image" Target="../media/image3.jpeg"/><Relationship Id="rId29" Type="http://schemas.openxmlformats.org/officeDocument/2006/relationships/image" Target="../media/image24.png"/><Relationship Id="rId28" Type="http://schemas.openxmlformats.org/officeDocument/2006/relationships/image" Target="../media/image23.png"/><Relationship Id="rId27" Type="http://schemas.openxmlformats.org/officeDocument/2006/relationships/image" Target="../media/image22.png"/><Relationship Id="rId26" Type="http://schemas.openxmlformats.org/officeDocument/2006/relationships/image" Target="../media/image21.png"/><Relationship Id="rId25" Type="http://schemas.openxmlformats.org/officeDocument/2006/relationships/image" Target="../media/image20.png"/><Relationship Id="rId24" Type="http://schemas.openxmlformats.org/officeDocument/2006/relationships/image" Target="../media/image19.png"/><Relationship Id="rId23" Type="http://schemas.openxmlformats.org/officeDocument/2006/relationships/image" Target="../media/image18.png"/><Relationship Id="rId22" Type="http://schemas.openxmlformats.org/officeDocument/2006/relationships/image" Target="../media/image17.png"/><Relationship Id="rId21" Type="http://schemas.openxmlformats.org/officeDocument/2006/relationships/image" Target="../media/image16.png"/><Relationship Id="rId20" Type="http://schemas.openxmlformats.org/officeDocument/2006/relationships/image" Target="../media/image5.tiff"/><Relationship Id="rId2" Type="http://schemas.openxmlformats.org/officeDocument/2006/relationships/image" Target="../media/image2.jpeg"/><Relationship Id="rId19" Type="http://schemas.openxmlformats.org/officeDocument/2006/relationships/image" Target="../media/image15.jpeg"/><Relationship Id="rId18" Type="http://schemas.openxmlformats.org/officeDocument/2006/relationships/image" Target="../media/image14.jpeg"/><Relationship Id="rId17" Type="http://schemas.openxmlformats.org/officeDocument/2006/relationships/image" Target="../media/image13.png"/><Relationship Id="rId16" Type="http://schemas.openxmlformats.org/officeDocument/2006/relationships/image" Target="../media/image4.tiff"/><Relationship Id="rId15" Type="http://schemas.openxmlformats.org/officeDocument/2006/relationships/image" Target="../media/image12.jpeg"/><Relationship Id="rId14" Type="http://schemas.openxmlformats.org/officeDocument/2006/relationships/image" Target="../media/image11.jpeg"/><Relationship Id="rId13" Type="http://schemas.openxmlformats.org/officeDocument/2006/relationships/image" Target="../media/image10.jpeg"/><Relationship Id="rId12" Type="http://schemas.openxmlformats.org/officeDocument/2006/relationships/image" Target="../media/image3.tiff"/><Relationship Id="rId11" Type="http://schemas.openxmlformats.org/officeDocument/2006/relationships/image" Target="../media/image9.jpeg"/><Relationship Id="rId10" Type="http://schemas.openxmlformats.org/officeDocument/2006/relationships/image" Target="../media/image2.tif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8</xdr:col>
      <xdr:colOff>495300</xdr:colOff>
      <xdr:row>25</xdr:row>
      <xdr:rowOff>114300</xdr:rowOff>
    </xdr:from>
    <xdr:ext cx="580242" cy="1097754"/>
    <xdr:pic>
      <xdr:nvPicPr>
        <xdr:cNvPr id="90" name="Picture 337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44410" y="23976330"/>
          <a:ext cx="579755" cy="109728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xmlns:a14="http://schemas.microsoft.com/office/drawing/2010/main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oneCellAnchor>
  <xdr:twoCellAnchor editAs="oneCell">
    <xdr:from>
      <xdr:col>8</xdr:col>
      <xdr:colOff>34289</xdr:colOff>
      <xdr:row>2</xdr:row>
      <xdr:rowOff>81916</xdr:rowOff>
    </xdr:from>
    <xdr:to>
      <xdr:col>8</xdr:col>
      <xdr:colOff>1366252</xdr:colOff>
      <xdr:row>3</xdr:row>
      <xdr:rowOff>415290</xdr:rowOff>
    </xdr:to>
    <xdr:pic>
      <xdr:nvPicPr>
        <xdr:cNvPr id="95" name="图片 94" descr="Y9K018背.tif"/>
        <xdr:cNvPicPr>
          <a:picLocks noChangeAspect="1"/>
        </xdr:cNvPicPr>
      </xdr:nvPicPr>
      <xdr:blipFill>
        <a:blip r:embed="rId2" cstate="print"/>
        <a:srcRect l="18256" t="26458"/>
        <a:stretch>
          <a:fillRect/>
        </a:stretch>
      </xdr:blipFill>
      <xdr:spPr>
        <a:xfrm>
          <a:off x="6882765" y="931545"/>
          <a:ext cx="1332230" cy="847725"/>
        </a:xfrm>
        <a:prstGeom prst="rect">
          <a:avLst/>
        </a:prstGeom>
      </xdr:spPr>
    </xdr:pic>
    <xdr:clientData/>
  </xdr:twoCellAnchor>
  <xdr:oneCellAnchor>
    <xdr:from>
      <xdr:col>8</xdr:col>
      <xdr:colOff>68121</xdr:colOff>
      <xdr:row>13</xdr:row>
      <xdr:rowOff>222847</xdr:rowOff>
    </xdr:from>
    <xdr:ext cx="1282747" cy="818515"/>
    <xdr:pic>
      <xdr:nvPicPr>
        <xdr:cNvPr id="114" name="图片 257" descr="20140109IMGL1998.jpg"/>
        <xdr:cNvPicPr>
          <a:picLocks noChangeAspect="1"/>
        </xdr:cNvPicPr>
      </xdr:nvPicPr>
      <xdr:blipFill>
        <a:blip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75" r="36673" b="3619"/>
        <a:stretch>
          <a:fillRect/>
        </a:stretch>
      </xdr:blipFill>
      <xdr:spPr>
        <a:xfrm>
          <a:off x="6917055" y="10006330"/>
          <a:ext cx="1282700" cy="8185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339539</xdr:colOff>
      <xdr:row>20</xdr:row>
      <xdr:rowOff>232522</xdr:rowOff>
    </xdr:from>
    <xdr:ext cx="783202" cy="1047750"/>
    <xdr:pic>
      <xdr:nvPicPr>
        <xdr:cNvPr id="123" name="图片 122" descr="椅子.png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7188200" y="17931765"/>
          <a:ext cx="783590" cy="1047750"/>
        </a:xfrm>
        <a:prstGeom prst="rect">
          <a:avLst/>
        </a:prstGeom>
      </xdr:spPr>
    </xdr:pic>
    <xdr:clientData/>
  </xdr:oneCellAnchor>
  <xdr:oneCellAnchor>
    <xdr:from>
      <xdr:col>8</xdr:col>
      <xdr:colOff>49755</xdr:colOff>
      <xdr:row>28</xdr:row>
      <xdr:rowOff>133574</xdr:rowOff>
    </xdr:from>
    <xdr:ext cx="1314450" cy="790082"/>
    <xdr:pic>
      <xdr:nvPicPr>
        <xdr:cNvPr id="126" name="图片 125" descr="8F048.tif"/>
        <xdr:cNvPicPr>
          <a:picLocks noChangeAspect="1"/>
        </xdr:cNvPicPr>
      </xdr:nvPicPr>
      <xdr:blipFill>
        <a:blip r:embed="rId5" cstate="print"/>
        <a:srcRect t="13136" b="4972"/>
        <a:stretch>
          <a:fillRect/>
        </a:stretch>
      </xdr:blipFill>
      <xdr:spPr>
        <a:xfrm>
          <a:off x="6898640" y="27948255"/>
          <a:ext cx="1314450" cy="789940"/>
        </a:xfrm>
        <a:prstGeom prst="rect">
          <a:avLst/>
        </a:prstGeom>
      </xdr:spPr>
    </xdr:pic>
    <xdr:clientData/>
  </xdr:oneCellAnchor>
  <xdr:oneCellAnchor>
    <xdr:from>
      <xdr:col>8</xdr:col>
      <xdr:colOff>42359</xdr:colOff>
      <xdr:row>29</xdr:row>
      <xdr:rowOff>92113</xdr:rowOff>
    </xdr:from>
    <xdr:ext cx="1314450" cy="907675"/>
    <xdr:pic>
      <xdr:nvPicPr>
        <xdr:cNvPr id="127" name="Picture 1"/>
        <xdr:cNvPicPr>
          <a:picLocks noChangeAspect="1" noChangeArrowheads="1"/>
        </xdr:cNvPicPr>
      </xdr:nvPicPr>
      <xdr:blipFill>
        <a:blip r:embed="rId6" cstate="print"/>
        <a:srcRect l="18289" t="5016" b="21567"/>
        <a:stretch>
          <a:fillRect/>
        </a:stretch>
      </xdr:blipFill>
      <xdr:spPr>
        <a:xfrm>
          <a:off x="6891020" y="28964255"/>
          <a:ext cx="1314450" cy="9074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34404</xdr:colOff>
      <xdr:row>32</xdr:row>
      <xdr:rowOff>166632</xdr:rowOff>
    </xdr:from>
    <xdr:ext cx="1327337" cy="641573"/>
    <xdr:pic>
      <xdr:nvPicPr>
        <xdr:cNvPr id="139" name="Picture 2" descr="F:\效果图\沙发\时尚现代休闲真皮办公沙发8148-1.jpg"/>
        <xdr:cNvPicPr>
          <a:picLocks noChangeAspect="1" noChangeArrowheads="1"/>
        </xdr:cNvPicPr>
      </xdr:nvPicPr>
      <xdr:blipFill>
        <a:blip r:embed="rId7" cstate="print"/>
        <a:srcRect l="988" t="27718" r="988" b="7371"/>
        <a:stretch>
          <a:fillRect/>
        </a:stretch>
      </xdr:blipFill>
      <xdr:spPr>
        <a:xfrm>
          <a:off x="6883400" y="32583755"/>
          <a:ext cx="1327150" cy="641350"/>
        </a:xfrm>
        <a:prstGeom prst="rect">
          <a:avLst/>
        </a:prstGeom>
        <a:noFill/>
      </xdr:spPr>
    </xdr:pic>
    <xdr:clientData/>
  </xdr:oneCellAnchor>
  <xdr:oneCellAnchor>
    <xdr:from>
      <xdr:col>8</xdr:col>
      <xdr:colOff>17145</xdr:colOff>
      <xdr:row>33</xdr:row>
      <xdr:rowOff>518160</xdr:rowOff>
    </xdr:from>
    <xdr:ext cx="1358347" cy="906736"/>
    <xdr:pic>
      <xdr:nvPicPr>
        <xdr:cNvPr id="140" name="Picture 10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6866255" y="33945195"/>
          <a:ext cx="1358265" cy="9061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8</xdr:col>
      <xdr:colOff>414059</xdr:colOff>
      <xdr:row>36</xdr:row>
      <xdr:rowOff>106456</xdr:rowOff>
    </xdr:from>
    <xdr:ext cx="495720" cy="1028700"/>
    <xdr:pic>
      <xdr:nvPicPr>
        <xdr:cNvPr id="143" name="图片 142" descr="衣架.jpg"/>
        <xdr:cNvPicPr>
          <a:picLocks noChangeAspect="1"/>
        </xdr:cNvPicPr>
      </xdr:nvPicPr>
      <xdr:blipFill>
        <a:blip r:embed="rId9" cstate="print"/>
        <a:srcRect l="1703" r="50916" b="1677"/>
        <a:stretch>
          <a:fillRect/>
        </a:stretch>
      </xdr:blipFill>
      <xdr:spPr>
        <a:xfrm>
          <a:off x="7263130" y="36714430"/>
          <a:ext cx="495300" cy="1028700"/>
        </a:xfrm>
        <a:prstGeom prst="rect">
          <a:avLst/>
        </a:prstGeom>
      </xdr:spPr>
    </xdr:pic>
    <xdr:clientData/>
  </xdr:oneCellAnchor>
  <xdr:oneCellAnchor>
    <xdr:from>
      <xdr:col>8</xdr:col>
      <xdr:colOff>256054</xdr:colOff>
      <xdr:row>37</xdr:row>
      <xdr:rowOff>108696</xdr:rowOff>
    </xdr:from>
    <xdr:ext cx="839321" cy="901985"/>
    <xdr:pic>
      <xdr:nvPicPr>
        <xdr:cNvPr id="144" name="图片 143" descr="电视柜.tif"/>
        <xdr:cNvPicPr>
          <a:picLocks noChangeAspect="1"/>
        </xdr:cNvPicPr>
      </xdr:nvPicPr>
      <xdr:blipFill>
        <a:blip r:embed="rId10" cstate="print"/>
        <a:srcRect l="69927" t="48067" r="6341" b="15459"/>
        <a:stretch>
          <a:fillRect/>
        </a:stretch>
      </xdr:blipFill>
      <xdr:spPr>
        <a:xfrm>
          <a:off x="7105015" y="37917120"/>
          <a:ext cx="839470" cy="901700"/>
        </a:xfrm>
        <a:prstGeom prst="rect">
          <a:avLst/>
        </a:prstGeom>
      </xdr:spPr>
    </xdr:pic>
    <xdr:clientData/>
  </xdr:oneCellAnchor>
  <xdr:oneCellAnchor>
    <xdr:from>
      <xdr:col>8</xdr:col>
      <xdr:colOff>362560</xdr:colOff>
      <xdr:row>38</xdr:row>
      <xdr:rowOff>75560</xdr:rowOff>
    </xdr:from>
    <xdr:ext cx="600884" cy="1172215"/>
    <xdr:pic>
      <xdr:nvPicPr>
        <xdr:cNvPr id="145" name="Picture 1" descr="C:\Documents and Settings\Administrator\Application Data\Tencent\Users\970552700\QQ\WinTemp\RichOle\ZD_B`1AOM5}UK0UVVEBHDP0.jpg"/>
        <xdr:cNvPicPr>
          <a:picLocks noChangeAspect="1" noChangeArrowheads="1"/>
        </xdr:cNvPicPr>
      </xdr:nvPicPr>
      <xdr:blipFill>
        <a:blip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11060" y="38978840"/>
          <a:ext cx="601345" cy="1172845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390525</xdr:colOff>
      <xdr:row>5</xdr:row>
      <xdr:rowOff>162737</xdr:rowOff>
    </xdr:from>
    <xdr:to>
      <xdr:col>8</xdr:col>
      <xdr:colOff>1032542</xdr:colOff>
      <xdr:row>5</xdr:row>
      <xdr:rowOff>1009651</xdr:rowOff>
    </xdr:to>
    <xdr:pic>
      <xdr:nvPicPr>
        <xdr:cNvPr id="173" name="图片 172" descr="WGY-040PB.tif"/>
        <xdr:cNvPicPr>
          <a:picLocks noChangeAspect="1"/>
        </xdr:cNvPicPr>
      </xdr:nvPicPr>
      <xdr:blipFill>
        <a:blip r:embed="rId12" cstate="print"/>
        <a:srcRect t="14688" r="13761" b="9427"/>
        <a:stretch>
          <a:fillRect/>
        </a:stretch>
      </xdr:blipFill>
      <xdr:spPr>
        <a:xfrm>
          <a:off x="7239635" y="3098165"/>
          <a:ext cx="641985" cy="847090"/>
        </a:xfrm>
        <a:prstGeom prst="rect">
          <a:avLst/>
        </a:prstGeom>
      </xdr:spPr>
    </xdr:pic>
    <xdr:clientData/>
  </xdr:twoCellAnchor>
  <xdr:twoCellAnchor editAs="oneCell">
    <xdr:from>
      <xdr:col>8</xdr:col>
      <xdr:colOff>43815</xdr:colOff>
      <xdr:row>7</xdr:row>
      <xdr:rowOff>322580</xdr:rowOff>
    </xdr:from>
    <xdr:to>
      <xdr:col>8</xdr:col>
      <xdr:colOff>1365250</xdr:colOff>
      <xdr:row>8</xdr:row>
      <xdr:rowOff>245745</xdr:rowOff>
    </xdr:to>
    <xdr:pic>
      <xdr:nvPicPr>
        <xdr:cNvPr id="179" name="图片 178" descr="WGS-896.jpg"/>
        <xdr:cNvPicPr>
          <a:picLocks noChangeAspect="1"/>
        </xdr:cNvPicPr>
      </xdr:nvPicPr>
      <xdr:blipFill>
        <a:blip r:embed="rId13" cstate="print"/>
        <a:srcRect t="26458" r="1575" b="16921"/>
        <a:stretch>
          <a:fillRect/>
        </a:stretch>
      </xdr:blipFill>
      <xdr:spPr>
        <a:xfrm>
          <a:off x="6892925" y="5544185"/>
          <a:ext cx="1321435" cy="742315"/>
        </a:xfrm>
        <a:prstGeom prst="rect">
          <a:avLst/>
        </a:prstGeom>
      </xdr:spPr>
    </xdr:pic>
    <xdr:clientData/>
  </xdr:twoCellAnchor>
  <xdr:oneCellAnchor>
    <xdr:from>
      <xdr:col>8</xdr:col>
      <xdr:colOff>31935</xdr:colOff>
      <xdr:row>9</xdr:row>
      <xdr:rowOff>275217</xdr:rowOff>
    </xdr:from>
    <xdr:ext cx="1332635" cy="542925"/>
    <xdr:pic>
      <xdr:nvPicPr>
        <xdr:cNvPr id="182" name="图片 181" descr="861.jpg"/>
        <xdr:cNvPicPr>
          <a:picLocks noChangeAspect="1"/>
        </xdr:cNvPicPr>
      </xdr:nvPicPr>
      <xdr:blipFill>
        <a:blip r:embed="rId14" cstate="print"/>
        <a:srcRect t="33867" r="-597" b="7925"/>
        <a:stretch>
          <a:fillRect/>
        </a:stretch>
      </xdr:blipFill>
      <xdr:spPr>
        <a:xfrm>
          <a:off x="6880860" y="7001510"/>
          <a:ext cx="1332230" cy="542925"/>
        </a:xfrm>
        <a:prstGeom prst="rect">
          <a:avLst/>
        </a:prstGeom>
      </xdr:spPr>
    </xdr:pic>
    <xdr:clientData/>
  </xdr:oneCellAnchor>
  <xdr:twoCellAnchor editAs="oneCell">
    <xdr:from>
      <xdr:col>8</xdr:col>
      <xdr:colOff>247015</xdr:colOff>
      <xdr:row>11</xdr:row>
      <xdr:rowOff>114300</xdr:rowOff>
    </xdr:from>
    <xdr:to>
      <xdr:col>8</xdr:col>
      <xdr:colOff>1308372</xdr:colOff>
      <xdr:row>11</xdr:row>
      <xdr:rowOff>914400</xdr:rowOff>
    </xdr:to>
    <xdr:pic>
      <xdr:nvPicPr>
        <xdr:cNvPr id="188" name="图片 257" descr="20140109IMGL1998.jpg"/>
        <xdr:cNvPicPr>
          <a:picLocks noChangeAspect="1"/>
        </xdr:cNvPicPr>
      </xdr:nvPicPr>
      <xdr:blipFill>
        <a:blip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483" b="32884"/>
        <a:stretch>
          <a:fillRect/>
        </a:stretch>
      </xdr:blipFill>
      <xdr:spPr>
        <a:xfrm>
          <a:off x="7096125" y="7879080"/>
          <a:ext cx="106108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190500</xdr:colOff>
      <xdr:row>15</xdr:row>
      <xdr:rowOff>171450</xdr:rowOff>
    </xdr:from>
    <xdr:to>
      <xdr:col>8</xdr:col>
      <xdr:colOff>1269709</xdr:colOff>
      <xdr:row>15</xdr:row>
      <xdr:rowOff>1076325</xdr:rowOff>
    </xdr:to>
    <xdr:pic>
      <xdr:nvPicPr>
        <xdr:cNvPr id="197" name="图片 196" descr="4P812.jpg"/>
        <xdr:cNvPicPr>
          <a:picLocks noChangeAspect="1"/>
        </xdr:cNvPicPr>
      </xdr:nvPicPr>
      <xdr:blipFill>
        <a:blip r:embed="rId15" cstate="print"/>
        <a:srcRect l="15939" t="33867" r="12612" b="8454"/>
        <a:stretch>
          <a:fillRect/>
        </a:stretch>
      </xdr:blipFill>
      <xdr:spPr>
        <a:xfrm>
          <a:off x="7039610" y="12232005"/>
          <a:ext cx="1078865" cy="904875"/>
        </a:xfrm>
        <a:prstGeom prst="rect">
          <a:avLst/>
        </a:prstGeom>
      </xdr:spPr>
    </xdr:pic>
    <xdr:clientData/>
  </xdr:twoCellAnchor>
  <xdr:twoCellAnchor editAs="oneCell">
    <xdr:from>
      <xdr:col>8</xdr:col>
      <xdr:colOff>85725</xdr:colOff>
      <xdr:row>16</xdr:row>
      <xdr:rowOff>142875</xdr:rowOff>
    </xdr:from>
    <xdr:to>
      <xdr:col>8</xdr:col>
      <xdr:colOff>1383989</xdr:colOff>
      <xdr:row>16</xdr:row>
      <xdr:rowOff>1019175</xdr:rowOff>
    </xdr:to>
    <xdr:pic>
      <xdr:nvPicPr>
        <xdr:cNvPr id="199" name="图片 198" descr="4A012.tif"/>
        <xdr:cNvPicPr>
          <a:picLocks noChangeAspect="1"/>
        </xdr:cNvPicPr>
      </xdr:nvPicPr>
      <xdr:blipFill>
        <a:blip r:embed="rId16" cstate="print"/>
        <a:stretch>
          <a:fillRect/>
        </a:stretch>
      </xdr:blipFill>
      <xdr:spPr>
        <a:xfrm>
          <a:off x="6934835" y="13375005"/>
          <a:ext cx="1297940" cy="876300"/>
        </a:xfrm>
        <a:prstGeom prst="rect">
          <a:avLst/>
        </a:prstGeom>
      </xdr:spPr>
    </xdr:pic>
    <xdr:clientData/>
  </xdr:twoCellAnchor>
  <xdr:oneCellAnchor>
    <xdr:from>
      <xdr:col>8</xdr:col>
      <xdr:colOff>442186</xdr:colOff>
      <xdr:row>21</xdr:row>
      <xdr:rowOff>193861</xdr:rowOff>
    </xdr:from>
    <xdr:ext cx="830015" cy="981075"/>
    <xdr:pic>
      <xdr:nvPicPr>
        <xdr:cNvPr id="208" name="图片 207" descr="椅子1.png"/>
        <xdr:cNvPicPr>
          <a:picLocks noChangeAspect="1"/>
        </xdr:cNvPicPr>
      </xdr:nvPicPr>
      <xdr:blipFill>
        <a:blip r:embed="rId17" cstate="print"/>
        <a:stretch>
          <a:fillRect/>
        </a:stretch>
      </xdr:blipFill>
      <xdr:spPr>
        <a:xfrm>
          <a:off x="7291070" y="19255105"/>
          <a:ext cx="829945" cy="981075"/>
        </a:xfrm>
        <a:prstGeom prst="rect">
          <a:avLst/>
        </a:prstGeom>
      </xdr:spPr>
    </xdr:pic>
    <xdr:clientData/>
  </xdr:oneCellAnchor>
  <xdr:twoCellAnchor editAs="oneCell">
    <xdr:from>
      <xdr:col>8</xdr:col>
      <xdr:colOff>314325</xdr:colOff>
      <xdr:row>22</xdr:row>
      <xdr:rowOff>119983</xdr:rowOff>
    </xdr:from>
    <xdr:to>
      <xdr:col>8</xdr:col>
      <xdr:colOff>1171575</xdr:colOff>
      <xdr:row>22</xdr:row>
      <xdr:rowOff>1123950</xdr:rowOff>
    </xdr:to>
    <xdr:pic>
      <xdr:nvPicPr>
        <xdr:cNvPr id="211" name="图片 210" descr="w09-2-2-02白色.jpg"/>
        <xdr:cNvPicPr>
          <a:picLocks noChangeAspect="1"/>
        </xdr:cNvPicPr>
      </xdr:nvPicPr>
      <xdr:blipFill>
        <a:blip r:embed="rId18" cstate="print"/>
        <a:srcRect l="18203" t="1059" r="20837"/>
        <a:stretch>
          <a:fillRect/>
        </a:stretch>
      </xdr:blipFill>
      <xdr:spPr>
        <a:xfrm>
          <a:off x="7163435" y="20419060"/>
          <a:ext cx="857250" cy="1004570"/>
        </a:xfrm>
        <a:prstGeom prst="rect">
          <a:avLst/>
        </a:prstGeom>
      </xdr:spPr>
    </xdr:pic>
    <xdr:clientData/>
  </xdr:twoCellAnchor>
  <xdr:twoCellAnchor editAs="oneCell">
    <xdr:from>
      <xdr:col>8</xdr:col>
      <xdr:colOff>456565</xdr:colOff>
      <xdr:row>24</xdr:row>
      <xdr:rowOff>137795</xdr:rowOff>
    </xdr:from>
    <xdr:to>
      <xdr:col>8</xdr:col>
      <xdr:colOff>1037590</xdr:colOff>
      <xdr:row>24</xdr:row>
      <xdr:rowOff>1247618</xdr:rowOff>
    </xdr:to>
    <xdr:pic>
      <xdr:nvPicPr>
        <xdr:cNvPr id="212" name="图片 211" descr="w09-4-2mm-0白色.jpg"/>
        <xdr:cNvPicPr>
          <a:picLocks noChangeAspect="1"/>
        </xdr:cNvPicPr>
      </xdr:nvPicPr>
      <xdr:blipFill>
        <a:blip r:embed="rId19" cstate="print"/>
        <a:srcRect l="33020" t="3704" r="29303" b="6338"/>
        <a:stretch>
          <a:fillRect/>
        </a:stretch>
      </xdr:blipFill>
      <xdr:spPr>
        <a:xfrm>
          <a:off x="7305675" y="22618700"/>
          <a:ext cx="581025" cy="1109345"/>
        </a:xfrm>
        <a:prstGeom prst="rect">
          <a:avLst/>
        </a:prstGeom>
      </xdr:spPr>
    </xdr:pic>
    <xdr:clientData/>
  </xdr:twoCellAnchor>
  <xdr:oneCellAnchor>
    <xdr:from>
      <xdr:col>8</xdr:col>
      <xdr:colOff>369795</xdr:colOff>
      <xdr:row>30</xdr:row>
      <xdr:rowOff>123264</xdr:rowOff>
    </xdr:from>
    <xdr:ext cx="890088" cy="955301"/>
    <xdr:pic>
      <xdr:nvPicPr>
        <xdr:cNvPr id="207" name="图片 206" descr="WGY-607.tif"/>
        <xdr:cNvPicPr>
          <a:picLocks noChangeAspect="1"/>
        </xdr:cNvPicPr>
      </xdr:nvPicPr>
      <xdr:blipFill>
        <a:blip r:embed="rId20" cstate="print"/>
        <a:srcRect t="19299" b="9108"/>
        <a:stretch>
          <a:fillRect/>
        </a:stretch>
      </xdr:blipFill>
      <xdr:spPr>
        <a:xfrm>
          <a:off x="7218680" y="30052645"/>
          <a:ext cx="890270" cy="955040"/>
        </a:xfrm>
        <a:prstGeom prst="rect">
          <a:avLst/>
        </a:prstGeom>
      </xdr:spPr>
    </xdr:pic>
    <xdr:clientData/>
  </xdr:oneCellAnchor>
  <xdr:twoCellAnchor editAs="oneCell">
    <xdr:from>
      <xdr:col>8</xdr:col>
      <xdr:colOff>239246</xdr:colOff>
      <xdr:row>4</xdr:row>
      <xdr:rowOff>95901</xdr:rowOff>
    </xdr:from>
    <xdr:to>
      <xdr:col>8</xdr:col>
      <xdr:colOff>1295400</xdr:colOff>
      <xdr:row>4</xdr:row>
      <xdr:rowOff>1009651</xdr:rowOff>
    </xdr:to>
    <xdr:pic>
      <xdr:nvPicPr>
        <xdr:cNvPr id="83" name="图片 8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7087870" y="1974215"/>
          <a:ext cx="1056640" cy="913765"/>
        </a:xfrm>
        <a:prstGeom prst="rect">
          <a:avLst/>
        </a:prstGeom>
      </xdr:spPr>
    </xdr:pic>
    <xdr:clientData/>
  </xdr:twoCellAnchor>
  <xdr:twoCellAnchor editAs="oneCell">
    <xdr:from>
      <xdr:col>8</xdr:col>
      <xdr:colOff>347345</xdr:colOff>
      <xdr:row>6</xdr:row>
      <xdr:rowOff>44450</xdr:rowOff>
    </xdr:from>
    <xdr:to>
      <xdr:col>8</xdr:col>
      <xdr:colOff>1123912</xdr:colOff>
      <xdr:row>6</xdr:row>
      <xdr:rowOff>1160338</xdr:rowOff>
    </xdr:to>
    <xdr:pic>
      <xdr:nvPicPr>
        <xdr:cNvPr id="87" name="图片 86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7196455" y="4046855"/>
          <a:ext cx="775970" cy="1115695"/>
        </a:xfrm>
        <a:prstGeom prst="rect">
          <a:avLst/>
        </a:prstGeom>
      </xdr:spPr>
    </xdr:pic>
    <xdr:clientData/>
  </xdr:twoCellAnchor>
  <xdr:twoCellAnchor editAs="oneCell">
    <xdr:from>
      <xdr:col>8</xdr:col>
      <xdr:colOff>52668</xdr:colOff>
      <xdr:row>26</xdr:row>
      <xdr:rowOff>284534</xdr:rowOff>
    </xdr:from>
    <xdr:to>
      <xdr:col>8</xdr:col>
      <xdr:colOff>1348706</xdr:colOff>
      <xdr:row>26</xdr:row>
      <xdr:rowOff>1161693</xdr:rowOff>
    </xdr:to>
    <xdr:pic>
      <xdr:nvPicPr>
        <xdr:cNvPr id="89" name="图片 88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6901180" y="25394285"/>
          <a:ext cx="1296035" cy="876935"/>
        </a:xfrm>
        <a:prstGeom prst="rect">
          <a:avLst/>
        </a:prstGeom>
      </xdr:spPr>
    </xdr:pic>
    <xdr:clientData/>
  </xdr:twoCellAnchor>
  <xdr:twoCellAnchor editAs="oneCell">
    <xdr:from>
      <xdr:col>8</xdr:col>
      <xdr:colOff>81243</xdr:colOff>
      <xdr:row>31</xdr:row>
      <xdr:rowOff>161453</xdr:rowOff>
    </xdr:from>
    <xdr:to>
      <xdr:col>9</xdr:col>
      <xdr:colOff>2733</xdr:colOff>
      <xdr:row>31</xdr:row>
      <xdr:rowOff>1173135</xdr:rowOff>
    </xdr:to>
    <xdr:pic>
      <xdr:nvPicPr>
        <xdr:cNvPr id="96" name="图片 95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6929755" y="31245175"/>
          <a:ext cx="1463040" cy="1011555"/>
        </a:xfrm>
        <a:prstGeom prst="rect">
          <a:avLst/>
        </a:prstGeom>
      </xdr:spPr>
    </xdr:pic>
    <xdr:clientData/>
  </xdr:twoCellAnchor>
  <xdr:twoCellAnchor editAs="oneCell">
    <xdr:from>
      <xdr:col>8</xdr:col>
      <xdr:colOff>104775</xdr:colOff>
      <xdr:row>14</xdr:row>
      <xdr:rowOff>133350</xdr:rowOff>
    </xdr:from>
    <xdr:to>
      <xdr:col>8</xdr:col>
      <xdr:colOff>1384272</xdr:colOff>
      <xdr:row>14</xdr:row>
      <xdr:rowOff>880409</xdr:rowOff>
    </xdr:to>
    <xdr:pic>
      <xdr:nvPicPr>
        <xdr:cNvPr id="98" name="图片 97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6953885" y="11136630"/>
          <a:ext cx="1278890" cy="746760"/>
        </a:xfrm>
        <a:prstGeom prst="rect">
          <a:avLst/>
        </a:prstGeom>
      </xdr:spPr>
    </xdr:pic>
    <xdr:clientData/>
  </xdr:twoCellAnchor>
  <xdr:twoCellAnchor editAs="oneCell">
    <xdr:from>
      <xdr:col>8</xdr:col>
      <xdr:colOff>85725</xdr:colOff>
      <xdr:row>35</xdr:row>
      <xdr:rowOff>114300</xdr:rowOff>
    </xdr:from>
    <xdr:to>
      <xdr:col>8</xdr:col>
      <xdr:colOff>1383290</xdr:colOff>
      <xdr:row>35</xdr:row>
      <xdr:rowOff>1136374</xdr:rowOff>
    </xdr:to>
    <xdr:pic>
      <xdr:nvPicPr>
        <xdr:cNvPr id="99" name="图片 98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6934835" y="35579685"/>
          <a:ext cx="1297305" cy="1021715"/>
        </a:xfrm>
        <a:prstGeom prst="rect">
          <a:avLst/>
        </a:prstGeom>
      </xdr:spPr>
    </xdr:pic>
    <xdr:clientData/>
  </xdr:twoCellAnchor>
  <xdr:twoCellAnchor editAs="oneCell">
    <xdr:from>
      <xdr:col>8</xdr:col>
      <xdr:colOff>266701</xdr:colOff>
      <xdr:row>12</xdr:row>
      <xdr:rowOff>85164</xdr:rowOff>
    </xdr:from>
    <xdr:to>
      <xdr:col>8</xdr:col>
      <xdr:colOff>1189257</xdr:colOff>
      <xdr:row>12</xdr:row>
      <xdr:rowOff>857250</xdr:rowOff>
    </xdr:to>
    <xdr:pic>
      <xdr:nvPicPr>
        <xdr:cNvPr id="3" name="图片 2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7115810" y="8888095"/>
          <a:ext cx="922020" cy="772160"/>
        </a:xfrm>
        <a:prstGeom prst="rect">
          <a:avLst/>
        </a:prstGeom>
      </xdr:spPr>
    </xdr:pic>
    <xdr:clientData/>
  </xdr:twoCellAnchor>
  <xdr:twoCellAnchor editAs="oneCell">
    <xdr:from>
      <xdr:col>8</xdr:col>
      <xdr:colOff>428626</xdr:colOff>
      <xdr:row>27</xdr:row>
      <xdr:rowOff>219075</xdr:rowOff>
    </xdr:from>
    <xdr:to>
      <xdr:col>8</xdr:col>
      <xdr:colOff>1218504</xdr:colOff>
      <xdr:row>27</xdr:row>
      <xdr:rowOff>1171575</xdr:rowOff>
    </xdr:to>
    <xdr:pic>
      <xdr:nvPicPr>
        <xdr:cNvPr id="102" name="Picture 751"/>
        <xdr:cNvPicPr>
          <a:picLocks noChangeAspect="1" noChangeArrowheads="1"/>
        </xdr:cNvPicPr>
      </xdr:nvPicPr>
      <xdr:blipFill>
        <a:blip r:embed="rId28" cstate="print"/>
        <a:srcRect/>
        <a:stretch>
          <a:fillRect/>
        </a:stretch>
      </xdr:blipFill>
      <xdr:spPr>
        <a:xfrm>
          <a:off x="7277735" y="26765250"/>
          <a:ext cx="789305" cy="9525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266700</xdr:colOff>
      <xdr:row>23</xdr:row>
      <xdr:rowOff>114505</xdr:rowOff>
    </xdr:from>
    <xdr:to>
      <xdr:col>8</xdr:col>
      <xdr:colOff>1171576</xdr:colOff>
      <xdr:row>23</xdr:row>
      <xdr:rowOff>975690</xdr:rowOff>
    </xdr:to>
    <xdr:pic>
      <xdr:nvPicPr>
        <xdr:cNvPr id="4" name="图片 3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7115810" y="21547455"/>
          <a:ext cx="904875" cy="861060"/>
        </a:xfrm>
        <a:prstGeom prst="rect">
          <a:avLst/>
        </a:prstGeom>
      </xdr:spPr>
    </xdr:pic>
    <xdr:clientData/>
  </xdr:twoCellAnchor>
  <xdr:twoCellAnchor editAs="oneCell">
    <xdr:from>
      <xdr:col>8</xdr:col>
      <xdr:colOff>142875</xdr:colOff>
      <xdr:row>17</xdr:row>
      <xdr:rowOff>104776</xdr:rowOff>
    </xdr:from>
    <xdr:to>
      <xdr:col>8</xdr:col>
      <xdr:colOff>1333500</xdr:colOff>
      <xdr:row>17</xdr:row>
      <xdr:rowOff>969170</xdr:rowOff>
    </xdr:to>
    <xdr:pic>
      <xdr:nvPicPr>
        <xdr:cNvPr id="81" name="图片 80"/>
        <xdr:cNvPicPr>
          <a:picLocks noChangeAspect="1"/>
        </xdr:cNvPicPr>
      </xdr:nvPicPr>
      <xdr:blipFill>
        <a:blip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91985" y="14470380"/>
          <a:ext cx="1190625" cy="864235"/>
        </a:xfrm>
        <a:prstGeom prst="rect">
          <a:avLst/>
        </a:prstGeom>
      </xdr:spPr>
    </xdr:pic>
    <xdr:clientData/>
  </xdr:twoCellAnchor>
  <xdr:twoCellAnchor editAs="oneCell">
    <xdr:from>
      <xdr:col>8</xdr:col>
      <xdr:colOff>123825</xdr:colOff>
      <xdr:row>18</xdr:row>
      <xdr:rowOff>104775</xdr:rowOff>
    </xdr:from>
    <xdr:to>
      <xdr:col>8</xdr:col>
      <xdr:colOff>1311648</xdr:colOff>
      <xdr:row>18</xdr:row>
      <xdr:rowOff>1058575</xdr:rowOff>
    </xdr:to>
    <xdr:pic>
      <xdr:nvPicPr>
        <xdr:cNvPr id="91" name="图片 90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6972935" y="15565755"/>
          <a:ext cx="1187450" cy="953770"/>
        </a:xfrm>
        <a:prstGeom prst="rect">
          <a:avLst/>
        </a:prstGeom>
      </xdr:spPr>
    </xdr:pic>
    <xdr:clientData/>
  </xdr:twoCellAnchor>
  <xdr:twoCellAnchor editAs="oneCell">
    <xdr:from>
      <xdr:col>8</xdr:col>
      <xdr:colOff>146235</xdr:colOff>
      <xdr:row>19</xdr:row>
      <xdr:rowOff>87280</xdr:rowOff>
    </xdr:from>
    <xdr:to>
      <xdr:col>8</xdr:col>
      <xdr:colOff>1278029</xdr:colOff>
      <xdr:row>19</xdr:row>
      <xdr:rowOff>1002816</xdr:rowOff>
    </xdr:to>
    <xdr:pic>
      <xdr:nvPicPr>
        <xdr:cNvPr id="97" name="图片 96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6995160" y="16633825"/>
          <a:ext cx="1131570" cy="915670"/>
        </a:xfrm>
        <a:prstGeom prst="rect">
          <a:avLst/>
        </a:prstGeom>
      </xdr:spPr>
    </xdr:pic>
    <xdr:clientData/>
  </xdr:twoCellAnchor>
  <xdr:twoCellAnchor editAs="oneCell">
    <xdr:from>
      <xdr:col>8</xdr:col>
      <xdr:colOff>66675</xdr:colOff>
      <xdr:row>40</xdr:row>
      <xdr:rowOff>236220</xdr:rowOff>
    </xdr:from>
    <xdr:to>
      <xdr:col>8</xdr:col>
      <xdr:colOff>1351774</xdr:colOff>
      <xdr:row>40</xdr:row>
      <xdr:rowOff>1015365</xdr:rowOff>
    </xdr:to>
    <xdr:pic>
      <xdr:nvPicPr>
        <xdr:cNvPr id="37" name="图片 36" descr="G23-T18A-Y主台+副柜.tif"/>
        <xdr:cNvPicPr>
          <a:picLocks noChangeAspect="1"/>
        </xdr:cNvPicPr>
      </xdr:nvPicPr>
      <xdr:blipFill>
        <a:blip r:embed="rId33" cstate="print"/>
        <a:srcRect l="15000" t="41477" r="11875"/>
        <a:stretch>
          <a:fillRect/>
        </a:stretch>
      </xdr:blipFill>
      <xdr:spPr>
        <a:xfrm>
          <a:off x="6915785" y="41826180"/>
          <a:ext cx="1284605" cy="779145"/>
        </a:xfrm>
        <a:prstGeom prst="rect">
          <a:avLst/>
        </a:prstGeom>
      </xdr:spPr>
    </xdr:pic>
    <xdr:clientData/>
  </xdr:twoCellAnchor>
  <xdr:twoCellAnchor editAs="oneCell">
    <xdr:from>
      <xdr:col>8</xdr:col>
      <xdr:colOff>467845</xdr:colOff>
      <xdr:row>39</xdr:row>
      <xdr:rowOff>72747</xdr:rowOff>
    </xdr:from>
    <xdr:to>
      <xdr:col>8</xdr:col>
      <xdr:colOff>1106581</xdr:colOff>
      <xdr:row>39</xdr:row>
      <xdr:rowOff>1173090</xdr:rowOff>
    </xdr:to>
    <xdr:pic>
      <xdr:nvPicPr>
        <xdr:cNvPr id="38" name="图片 37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7316470" y="40319325"/>
          <a:ext cx="638810" cy="1100455"/>
        </a:xfrm>
        <a:prstGeom prst="rect">
          <a:avLst/>
        </a:prstGeom>
      </xdr:spPr>
    </xdr:pic>
    <xdr:clientData/>
  </xdr:twoCellAnchor>
  <xdr:twoCellAnchor editAs="oneCell">
    <xdr:from>
      <xdr:col>8</xdr:col>
      <xdr:colOff>27451</xdr:colOff>
      <xdr:row>41</xdr:row>
      <xdr:rowOff>428992</xdr:rowOff>
    </xdr:from>
    <xdr:to>
      <xdr:col>8</xdr:col>
      <xdr:colOff>1356360</xdr:colOff>
      <xdr:row>41</xdr:row>
      <xdr:rowOff>1165860</xdr:rowOff>
    </xdr:to>
    <xdr:pic>
      <xdr:nvPicPr>
        <xdr:cNvPr id="40" name="Picture 1"/>
        <xdr:cNvPicPr>
          <a:picLocks noChangeAspect="1" noChangeArrowheads="1"/>
        </xdr:cNvPicPr>
      </xdr:nvPicPr>
      <xdr:blipFill>
        <a:blip r:embed="rId35" cstate="print"/>
        <a:srcRect l="10963" t="41711" r="11497" b="17914"/>
        <a:stretch>
          <a:fillRect/>
        </a:stretch>
      </xdr:blipFill>
      <xdr:spPr>
        <a:xfrm>
          <a:off x="6876415" y="43361610"/>
          <a:ext cx="1329055" cy="7372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175260</xdr:colOff>
      <xdr:row>42</xdr:row>
      <xdr:rowOff>59908</xdr:rowOff>
    </xdr:from>
    <xdr:to>
      <xdr:col>8</xdr:col>
      <xdr:colOff>1219200</xdr:colOff>
      <xdr:row>42</xdr:row>
      <xdr:rowOff>1243198</xdr:rowOff>
    </xdr:to>
    <xdr:pic>
      <xdr:nvPicPr>
        <xdr:cNvPr id="41" name="Picture 3"/>
        <xdr:cNvPicPr>
          <a:picLocks noChangeAspect="1" noChangeArrowheads="1"/>
        </xdr:cNvPicPr>
      </xdr:nvPicPr>
      <xdr:blipFill>
        <a:blip r:embed="rId36" cstate="print"/>
        <a:srcRect/>
        <a:stretch>
          <a:fillRect/>
        </a:stretch>
      </xdr:blipFill>
      <xdr:spPr>
        <a:xfrm>
          <a:off x="7024370" y="44493815"/>
          <a:ext cx="1043940" cy="11830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39370</xdr:colOff>
      <xdr:row>43</xdr:row>
      <xdr:rowOff>205740</xdr:rowOff>
    </xdr:from>
    <xdr:to>
      <xdr:col>8</xdr:col>
      <xdr:colOff>1352550</xdr:colOff>
      <xdr:row>43</xdr:row>
      <xdr:rowOff>1174300</xdr:rowOff>
    </xdr:to>
    <xdr:pic>
      <xdr:nvPicPr>
        <xdr:cNvPr id="42" name="Picture 4"/>
        <xdr:cNvPicPr>
          <a:picLocks noChangeAspect="1" noChangeArrowheads="1"/>
        </xdr:cNvPicPr>
      </xdr:nvPicPr>
      <xdr:blipFill>
        <a:blip r:embed="rId37" cstate="print"/>
        <a:srcRect/>
        <a:stretch>
          <a:fillRect/>
        </a:stretch>
      </xdr:blipFill>
      <xdr:spPr>
        <a:xfrm>
          <a:off x="6888480" y="45982890"/>
          <a:ext cx="1313180" cy="9683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365760</xdr:colOff>
      <xdr:row>44</xdr:row>
      <xdr:rowOff>137160</xdr:rowOff>
    </xdr:from>
    <xdr:to>
      <xdr:col>8</xdr:col>
      <xdr:colOff>929640</xdr:colOff>
      <xdr:row>44</xdr:row>
      <xdr:rowOff>1181100</xdr:rowOff>
    </xdr:to>
    <xdr:pic>
      <xdr:nvPicPr>
        <xdr:cNvPr id="43" name="Picture 5"/>
        <xdr:cNvPicPr>
          <a:picLocks noChangeAspect="1" noChangeArrowheads="1"/>
        </xdr:cNvPicPr>
      </xdr:nvPicPr>
      <xdr:blipFill>
        <a:blip r:embed="rId38" cstate="print"/>
        <a:srcRect/>
        <a:stretch>
          <a:fillRect/>
        </a:stretch>
      </xdr:blipFill>
      <xdr:spPr>
        <a:xfrm>
          <a:off x="7214870" y="47257335"/>
          <a:ext cx="563880" cy="10439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20320</xdr:colOff>
      <xdr:row>46</xdr:row>
      <xdr:rowOff>783392</xdr:rowOff>
    </xdr:from>
    <xdr:to>
      <xdr:col>8</xdr:col>
      <xdr:colOff>1371600</xdr:colOff>
      <xdr:row>47</xdr:row>
      <xdr:rowOff>255151</xdr:rowOff>
    </xdr:to>
    <xdr:pic>
      <xdr:nvPicPr>
        <xdr:cNvPr id="44" name="Picture 6"/>
        <xdr:cNvPicPr>
          <a:picLocks noChangeAspect="1" noChangeArrowheads="1"/>
        </xdr:cNvPicPr>
      </xdr:nvPicPr>
      <xdr:blipFill>
        <a:blip r:embed="rId39" cstate="print"/>
        <a:srcRect/>
        <a:stretch>
          <a:fillRect/>
        </a:stretch>
      </xdr:blipFill>
      <xdr:spPr>
        <a:xfrm>
          <a:off x="6869430" y="50589180"/>
          <a:ext cx="1351280" cy="8147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281940</xdr:colOff>
      <xdr:row>45</xdr:row>
      <xdr:rowOff>83820</xdr:rowOff>
    </xdr:from>
    <xdr:to>
      <xdr:col>8</xdr:col>
      <xdr:colOff>944880</xdr:colOff>
      <xdr:row>45</xdr:row>
      <xdr:rowOff>1084793</xdr:rowOff>
    </xdr:to>
    <xdr:pic>
      <xdr:nvPicPr>
        <xdr:cNvPr id="45" name="Picture 7"/>
        <xdr:cNvPicPr>
          <a:picLocks noChangeAspect="1" noChangeArrowheads="1"/>
        </xdr:cNvPicPr>
      </xdr:nvPicPr>
      <xdr:blipFill>
        <a:blip r:embed="rId40" cstate="print"/>
        <a:srcRect/>
        <a:stretch>
          <a:fillRect/>
        </a:stretch>
      </xdr:blipFill>
      <xdr:spPr>
        <a:xfrm>
          <a:off x="7131050" y="48547020"/>
          <a:ext cx="662940" cy="10007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208670</xdr:colOff>
      <xdr:row>53</xdr:row>
      <xdr:rowOff>136866</xdr:rowOff>
    </xdr:from>
    <xdr:to>
      <xdr:col>8</xdr:col>
      <xdr:colOff>1271941</xdr:colOff>
      <xdr:row>53</xdr:row>
      <xdr:rowOff>1167751</xdr:rowOff>
    </xdr:to>
    <xdr:pic>
      <xdr:nvPicPr>
        <xdr:cNvPr id="46" name="图片 45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7057390" y="59343925"/>
          <a:ext cx="1063625" cy="1030605"/>
        </a:xfrm>
        <a:prstGeom prst="rect">
          <a:avLst/>
        </a:prstGeom>
      </xdr:spPr>
    </xdr:pic>
    <xdr:clientData/>
  </xdr:twoCellAnchor>
  <xdr:twoCellAnchor editAs="oneCell">
    <xdr:from>
      <xdr:col>8</xdr:col>
      <xdr:colOff>36635</xdr:colOff>
      <xdr:row>56</xdr:row>
      <xdr:rowOff>137659</xdr:rowOff>
    </xdr:from>
    <xdr:to>
      <xdr:col>8</xdr:col>
      <xdr:colOff>1371600</xdr:colOff>
      <xdr:row>56</xdr:row>
      <xdr:rowOff>1061436</xdr:rowOff>
    </xdr:to>
    <xdr:pic>
      <xdr:nvPicPr>
        <xdr:cNvPr id="47" name="图片 46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6885305" y="63373635"/>
          <a:ext cx="1335405" cy="923925"/>
        </a:xfrm>
        <a:prstGeom prst="rect">
          <a:avLst/>
        </a:prstGeom>
      </xdr:spPr>
    </xdr:pic>
    <xdr:clientData/>
  </xdr:twoCellAnchor>
  <xdr:twoCellAnchor editAs="oneCell">
    <xdr:from>
      <xdr:col>8</xdr:col>
      <xdr:colOff>219808</xdr:colOff>
      <xdr:row>59</xdr:row>
      <xdr:rowOff>58615</xdr:rowOff>
    </xdr:from>
    <xdr:to>
      <xdr:col>8</xdr:col>
      <xdr:colOff>1299808</xdr:colOff>
      <xdr:row>59</xdr:row>
      <xdr:rowOff>1192808</xdr:rowOff>
    </xdr:to>
    <xdr:pic>
      <xdr:nvPicPr>
        <xdr:cNvPr id="48" name="图片 47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7068820" y="67323970"/>
          <a:ext cx="1079500" cy="1134110"/>
        </a:xfrm>
        <a:prstGeom prst="rect">
          <a:avLst/>
        </a:prstGeom>
      </xdr:spPr>
    </xdr:pic>
    <xdr:clientData/>
  </xdr:twoCellAnchor>
  <xdr:twoCellAnchor editAs="oneCell">
    <xdr:from>
      <xdr:col>8</xdr:col>
      <xdr:colOff>36056</xdr:colOff>
      <xdr:row>54</xdr:row>
      <xdr:rowOff>442272</xdr:rowOff>
    </xdr:from>
    <xdr:to>
      <xdr:col>8</xdr:col>
      <xdr:colOff>1369568</xdr:colOff>
      <xdr:row>55</xdr:row>
      <xdr:rowOff>501342</xdr:rowOff>
    </xdr:to>
    <xdr:pic>
      <xdr:nvPicPr>
        <xdr:cNvPr id="49" name="图片 48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6884670" y="60992385"/>
          <a:ext cx="1333500" cy="14020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"/>
  <sheetViews>
    <sheetView tabSelected="1" view="pageBreakPreview" zoomScaleNormal="100" zoomScaleSheetLayoutView="100" workbookViewId="0">
      <selection activeCell="L2" sqref="L2"/>
    </sheetView>
  </sheetViews>
  <sheetFormatPr defaultColWidth="9" defaultRowHeight="72.75" customHeight="1"/>
  <cols>
    <col min="1" max="1" width="5.775" style="2" customWidth="1"/>
    <col min="2" max="2" width="12" style="1" customWidth="1"/>
    <col min="3" max="3" width="11" style="3" customWidth="1"/>
    <col min="4" max="4" width="16.8916666666667" style="3" customWidth="1"/>
    <col min="5" max="6" width="6.10833333333333" style="4" customWidth="1"/>
    <col min="7" max="8" width="16" style="4" customWidth="1"/>
    <col min="9" max="9" width="20.225" style="3" customWidth="1"/>
    <col min="10" max="10" width="21.225" style="5" customWidth="1"/>
    <col min="11" max="16379" width="9" style="2"/>
  </cols>
  <sheetData>
    <row r="1" ht="39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29"/>
    </row>
    <row r="2" s="1" customFormat="1" ht="27.9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30" t="s">
        <v>10</v>
      </c>
    </row>
    <row r="3" ht="40.5" customHeight="1" spans="1:10">
      <c r="A3" s="8">
        <v>1</v>
      </c>
      <c r="B3" s="9" t="s">
        <v>11</v>
      </c>
      <c r="C3" s="10" t="s">
        <v>12</v>
      </c>
      <c r="D3" s="11" t="s">
        <v>13</v>
      </c>
      <c r="E3" s="12">
        <f>1+1+5+4+3</f>
        <v>14</v>
      </c>
      <c r="F3" s="12" t="s">
        <v>14</v>
      </c>
      <c r="G3" s="12"/>
      <c r="H3" s="12"/>
      <c r="I3" s="31"/>
      <c r="J3" s="32" t="s">
        <v>15</v>
      </c>
    </row>
    <row r="4" ht="40.5" customHeight="1" spans="1:10">
      <c r="A4" s="8"/>
      <c r="B4" s="9"/>
      <c r="C4" s="10"/>
      <c r="D4" s="11" t="s">
        <v>16</v>
      </c>
      <c r="E4" s="12">
        <f>6</f>
        <v>6</v>
      </c>
      <c r="F4" s="12" t="s">
        <v>14</v>
      </c>
      <c r="G4" s="12"/>
      <c r="H4" s="12"/>
      <c r="I4" s="31"/>
      <c r="J4" s="32"/>
    </row>
    <row r="5" ht="83.25" customHeight="1" spans="1:10">
      <c r="A5" s="8">
        <v>2</v>
      </c>
      <c r="B5" s="13" t="s">
        <v>17</v>
      </c>
      <c r="C5" s="10" t="s">
        <v>18</v>
      </c>
      <c r="D5" s="11" t="s">
        <v>19</v>
      </c>
      <c r="E5" s="12">
        <f>1+1+17+10</f>
        <v>29</v>
      </c>
      <c r="F5" s="12" t="s">
        <v>20</v>
      </c>
      <c r="G5" s="12"/>
      <c r="H5" s="12"/>
      <c r="I5" s="31"/>
      <c r="J5" s="32" t="s">
        <v>15</v>
      </c>
    </row>
    <row r="6" ht="84" customHeight="1" spans="1:10">
      <c r="A6" s="8">
        <v>3</v>
      </c>
      <c r="B6" s="13" t="s">
        <v>21</v>
      </c>
      <c r="C6" s="10" t="s">
        <v>22</v>
      </c>
      <c r="D6" s="10" t="s">
        <v>23</v>
      </c>
      <c r="E6" s="10">
        <f>1+5+10+3</f>
        <v>19</v>
      </c>
      <c r="F6" s="10" t="s">
        <v>24</v>
      </c>
      <c r="G6" s="10"/>
      <c r="H6" s="10"/>
      <c r="I6" s="33"/>
      <c r="J6" s="32" t="s">
        <v>25</v>
      </c>
    </row>
    <row r="7" ht="96" customHeight="1" spans="1:10">
      <c r="A7" s="8">
        <v>4</v>
      </c>
      <c r="B7" s="13" t="s">
        <v>26</v>
      </c>
      <c r="C7" s="10" t="s">
        <v>27</v>
      </c>
      <c r="D7" s="10" t="s">
        <v>23</v>
      </c>
      <c r="E7" s="10">
        <f>2+6+10+20+6</f>
        <v>44</v>
      </c>
      <c r="F7" s="10" t="s">
        <v>24</v>
      </c>
      <c r="G7" s="10"/>
      <c r="H7" s="10"/>
      <c r="I7" s="31"/>
      <c r="J7" s="32" t="s">
        <v>28</v>
      </c>
    </row>
    <row r="8" ht="64.5" customHeight="1" spans="1:10">
      <c r="A8" s="8">
        <v>5</v>
      </c>
      <c r="B8" s="13" t="s">
        <v>29</v>
      </c>
      <c r="C8" s="10" t="s">
        <v>30</v>
      </c>
      <c r="D8" s="10" t="s">
        <v>31</v>
      </c>
      <c r="E8" s="10">
        <f>1+1+1+5+4</f>
        <v>12</v>
      </c>
      <c r="F8" s="10" t="s">
        <v>32</v>
      </c>
      <c r="G8" s="10"/>
      <c r="H8" s="10"/>
      <c r="I8" s="31"/>
      <c r="J8" s="32" t="s">
        <v>33</v>
      </c>
    </row>
    <row r="9" ht="54" customHeight="1" spans="1:10">
      <c r="A9" s="8"/>
      <c r="B9" s="13"/>
      <c r="C9" s="10" t="s">
        <v>30</v>
      </c>
      <c r="D9" s="10" t="s">
        <v>34</v>
      </c>
      <c r="E9" s="10">
        <f>2+10+8</f>
        <v>20</v>
      </c>
      <c r="F9" s="10" t="s">
        <v>32</v>
      </c>
      <c r="G9" s="10"/>
      <c r="H9" s="10"/>
      <c r="I9" s="31"/>
      <c r="J9" s="32"/>
    </row>
    <row r="10" ht="43.5" customHeight="1" spans="1:10">
      <c r="A10" s="8">
        <v>6</v>
      </c>
      <c r="B10" s="13" t="s">
        <v>29</v>
      </c>
      <c r="C10" s="10" t="s">
        <v>27</v>
      </c>
      <c r="D10" s="10" t="s">
        <v>35</v>
      </c>
      <c r="E10" s="10">
        <f>4+2</f>
        <v>6</v>
      </c>
      <c r="F10" s="10" t="s">
        <v>32</v>
      </c>
      <c r="G10" s="10"/>
      <c r="H10" s="10"/>
      <c r="I10" s="31"/>
      <c r="J10" s="32" t="s">
        <v>36</v>
      </c>
    </row>
    <row r="11" ht="38.25" customHeight="1" spans="1:10">
      <c r="A11" s="8"/>
      <c r="B11" s="13"/>
      <c r="C11" s="10" t="s">
        <v>27</v>
      </c>
      <c r="D11" s="10" t="s">
        <v>37</v>
      </c>
      <c r="E11" s="10">
        <f>8+2</f>
        <v>10</v>
      </c>
      <c r="F11" s="10" t="s">
        <v>32</v>
      </c>
      <c r="G11" s="10"/>
      <c r="H11" s="10"/>
      <c r="I11" s="31"/>
      <c r="J11" s="32"/>
    </row>
    <row r="12" ht="81.75" customHeight="1" spans="1:10">
      <c r="A12" s="8">
        <v>7</v>
      </c>
      <c r="B12" s="13" t="s">
        <v>38</v>
      </c>
      <c r="C12" s="10" t="s">
        <v>12</v>
      </c>
      <c r="D12" s="10" t="s">
        <v>39</v>
      </c>
      <c r="E12" s="10">
        <f>2+10</f>
        <v>12</v>
      </c>
      <c r="F12" s="10" t="s">
        <v>32</v>
      </c>
      <c r="G12" s="10"/>
      <c r="H12" s="10"/>
      <c r="I12" s="33"/>
      <c r="J12" s="32" t="s">
        <v>15</v>
      </c>
    </row>
    <row r="13" ht="77.25" customHeight="1" spans="1:10">
      <c r="A13" s="8"/>
      <c r="B13" s="13"/>
      <c r="C13" s="10" t="s">
        <v>40</v>
      </c>
      <c r="D13" s="10" t="s">
        <v>41</v>
      </c>
      <c r="E13" s="10">
        <f>1+10</f>
        <v>11</v>
      </c>
      <c r="F13" s="10" t="s">
        <v>32</v>
      </c>
      <c r="G13" s="10"/>
      <c r="H13" s="10"/>
      <c r="I13" s="33"/>
      <c r="J13" s="32" t="s">
        <v>42</v>
      </c>
    </row>
    <row r="14" ht="96" customHeight="1" spans="1:10">
      <c r="A14" s="8">
        <v>8</v>
      </c>
      <c r="B14" s="13" t="s">
        <v>43</v>
      </c>
      <c r="C14" s="10" t="s">
        <v>12</v>
      </c>
      <c r="D14" s="10" t="s">
        <v>44</v>
      </c>
      <c r="E14" s="10">
        <f>1+4</f>
        <v>5</v>
      </c>
      <c r="F14" s="10" t="s">
        <v>32</v>
      </c>
      <c r="G14" s="10"/>
      <c r="H14" s="10"/>
      <c r="I14" s="33"/>
      <c r="J14" s="32" t="s">
        <v>15</v>
      </c>
    </row>
    <row r="15" ht="83.25" customHeight="1" spans="1:10">
      <c r="A15" s="8"/>
      <c r="B15" s="14"/>
      <c r="C15" s="10" t="s">
        <v>40</v>
      </c>
      <c r="D15" s="10" t="s">
        <v>45</v>
      </c>
      <c r="E15" s="10">
        <f>4+4+1</f>
        <v>9</v>
      </c>
      <c r="F15" s="10" t="s">
        <v>32</v>
      </c>
      <c r="G15" s="10"/>
      <c r="H15" s="10"/>
      <c r="I15" s="33"/>
      <c r="J15" s="32" t="s">
        <v>46</v>
      </c>
    </row>
    <row r="16" ht="92.25" customHeight="1" spans="1:10">
      <c r="A16" s="8">
        <v>9</v>
      </c>
      <c r="B16" s="15" t="s">
        <v>47</v>
      </c>
      <c r="C16" s="16" t="s">
        <v>48</v>
      </c>
      <c r="D16" s="10" t="s">
        <v>49</v>
      </c>
      <c r="E16" s="10">
        <f>3+4</f>
        <v>7</v>
      </c>
      <c r="F16" s="10" t="s">
        <v>20</v>
      </c>
      <c r="G16" s="10"/>
      <c r="H16" s="10"/>
      <c r="I16" s="31"/>
      <c r="J16" s="32" t="s">
        <v>50</v>
      </c>
    </row>
    <row r="17" ht="89.25" customHeight="1" spans="1:10">
      <c r="A17" s="8"/>
      <c r="B17" s="15"/>
      <c r="C17" s="10" t="s">
        <v>12</v>
      </c>
      <c r="D17" s="10" t="s">
        <v>51</v>
      </c>
      <c r="E17" s="10">
        <f>1+2</f>
        <v>3</v>
      </c>
      <c r="F17" s="10" t="s">
        <v>20</v>
      </c>
      <c r="G17" s="10"/>
      <c r="H17" s="10"/>
      <c r="I17" s="31"/>
      <c r="J17" s="32" t="s">
        <v>15</v>
      </c>
    </row>
    <row r="18" ht="86.25" customHeight="1" spans="1:10">
      <c r="A18" s="8"/>
      <c r="B18" s="15"/>
      <c r="C18" s="10" t="s">
        <v>12</v>
      </c>
      <c r="D18" s="11" t="s">
        <v>52</v>
      </c>
      <c r="E18" s="12">
        <f>2+1+4</f>
        <v>7</v>
      </c>
      <c r="F18" s="12" t="s">
        <v>20</v>
      </c>
      <c r="G18" s="12"/>
      <c r="H18" s="12"/>
      <c r="I18" s="31"/>
      <c r="J18" s="32" t="s">
        <v>15</v>
      </c>
    </row>
    <row r="19" ht="85.5" customHeight="1" spans="1:10">
      <c r="A19" s="8">
        <v>10</v>
      </c>
      <c r="B19" s="17" t="s">
        <v>53</v>
      </c>
      <c r="C19" s="10" t="s">
        <v>54</v>
      </c>
      <c r="D19" s="10" t="s">
        <v>55</v>
      </c>
      <c r="E19" s="10">
        <f>4+1+9+80</f>
        <v>94</v>
      </c>
      <c r="F19" s="10" t="s">
        <v>56</v>
      </c>
      <c r="G19" s="10"/>
      <c r="H19" s="10"/>
      <c r="I19" s="34"/>
      <c r="J19" s="32" t="s">
        <v>57</v>
      </c>
    </row>
    <row r="20" ht="90.75" customHeight="1" spans="1:10">
      <c r="A20" s="8">
        <v>11</v>
      </c>
      <c r="B20" s="17" t="s">
        <v>58</v>
      </c>
      <c r="C20" s="10" t="s">
        <v>54</v>
      </c>
      <c r="D20" s="10" t="s">
        <v>59</v>
      </c>
      <c r="E20" s="10">
        <f>2+4+86+25</f>
        <v>117</v>
      </c>
      <c r="F20" s="10" t="s">
        <v>56</v>
      </c>
      <c r="G20" s="10"/>
      <c r="H20" s="10"/>
      <c r="I20" s="34"/>
      <c r="J20" s="32" t="s">
        <v>60</v>
      </c>
    </row>
    <row r="21" ht="107.25" customHeight="1" spans="1:10">
      <c r="A21" s="8">
        <v>12</v>
      </c>
      <c r="B21" s="17" t="s">
        <v>61</v>
      </c>
      <c r="C21" s="10" t="s">
        <v>62</v>
      </c>
      <c r="D21" s="10" t="s">
        <v>63</v>
      </c>
      <c r="E21" s="10">
        <f>4+3+4+95+4+30</f>
        <v>140</v>
      </c>
      <c r="F21" s="10" t="s">
        <v>32</v>
      </c>
      <c r="G21" s="10"/>
      <c r="H21" s="10"/>
      <c r="I21" s="31"/>
      <c r="J21" s="32" t="s">
        <v>64</v>
      </c>
    </row>
    <row r="22" ht="97.5" customHeight="1" spans="1:10">
      <c r="A22" s="8">
        <v>13</v>
      </c>
      <c r="B22" s="13" t="s">
        <v>65</v>
      </c>
      <c r="C22" s="10" t="s">
        <v>62</v>
      </c>
      <c r="D22" s="10" t="s">
        <v>63</v>
      </c>
      <c r="E22" s="10">
        <f>1+2+7+80</f>
        <v>90</v>
      </c>
      <c r="F22" s="10" t="s">
        <v>32</v>
      </c>
      <c r="G22" s="10"/>
      <c r="H22" s="10"/>
      <c r="I22" s="31"/>
      <c r="J22" s="32" t="s">
        <v>64</v>
      </c>
    </row>
    <row r="23" ht="89.25" customHeight="1" spans="1:10">
      <c r="A23" s="8">
        <v>14</v>
      </c>
      <c r="B23" s="13" t="s">
        <v>66</v>
      </c>
      <c r="C23" s="16" t="s">
        <v>67</v>
      </c>
      <c r="D23" s="10" t="s">
        <v>68</v>
      </c>
      <c r="E23" s="10">
        <v>4</v>
      </c>
      <c r="F23" s="10" t="s">
        <v>20</v>
      </c>
      <c r="G23" s="10"/>
      <c r="H23" s="10"/>
      <c r="I23" s="31"/>
      <c r="J23" s="32" t="s">
        <v>50</v>
      </c>
    </row>
    <row r="24" ht="82.5" customHeight="1" spans="1:10">
      <c r="A24" s="8"/>
      <c r="B24" s="13"/>
      <c r="C24" s="10" t="s">
        <v>69</v>
      </c>
      <c r="D24" s="10" t="s">
        <v>70</v>
      </c>
      <c r="E24" s="10">
        <f>2</f>
        <v>2</v>
      </c>
      <c r="F24" s="10" t="s">
        <v>20</v>
      </c>
      <c r="G24" s="10"/>
      <c r="H24" s="10"/>
      <c r="I24" s="31"/>
      <c r="J24" s="32" t="s">
        <v>15</v>
      </c>
    </row>
    <row r="25" ht="108.75" customHeight="1" spans="1:10">
      <c r="A25" s="8">
        <v>15</v>
      </c>
      <c r="B25" s="18" t="s">
        <v>71</v>
      </c>
      <c r="C25" s="16" t="s">
        <v>67</v>
      </c>
      <c r="D25" s="10" t="s">
        <v>72</v>
      </c>
      <c r="E25" s="10">
        <f>4+1+17+27+40</f>
        <v>89</v>
      </c>
      <c r="F25" s="10" t="s">
        <v>20</v>
      </c>
      <c r="G25" s="10"/>
      <c r="H25" s="10"/>
      <c r="I25" s="31"/>
      <c r="J25" s="32" t="s">
        <v>50</v>
      </c>
    </row>
    <row r="26" ht="98.25" customHeight="1" spans="1:10">
      <c r="A26" s="8">
        <v>16</v>
      </c>
      <c r="B26" s="13" t="s">
        <v>73</v>
      </c>
      <c r="C26" s="10" t="s">
        <v>74</v>
      </c>
      <c r="D26" s="10" t="s">
        <v>75</v>
      </c>
      <c r="E26" s="10">
        <f>40+8</f>
        <v>48</v>
      </c>
      <c r="F26" s="10" t="s">
        <v>20</v>
      </c>
      <c r="G26" s="10"/>
      <c r="H26" s="10"/>
      <c r="I26" s="31"/>
      <c r="J26" s="32" t="s">
        <v>76</v>
      </c>
    </row>
    <row r="27" ht="113.1" customHeight="1" spans="1:10">
      <c r="A27" s="8">
        <v>17</v>
      </c>
      <c r="B27" s="13" t="s">
        <v>77</v>
      </c>
      <c r="C27" s="16" t="s">
        <v>78</v>
      </c>
      <c r="D27" s="16" t="s">
        <v>79</v>
      </c>
      <c r="E27" s="10">
        <f>1+2</f>
        <v>3</v>
      </c>
      <c r="F27" s="10" t="s">
        <v>32</v>
      </c>
      <c r="G27" s="10"/>
      <c r="H27" s="10"/>
      <c r="I27" s="33"/>
      <c r="J27" s="32" t="s">
        <v>80</v>
      </c>
    </row>
    <row r="28" ht="99.9" customHeight="1" spans="1:10">
      <c r="A28" s="8">
        <v>18</v>
      </c>
      <c r="B28" s="13" t="s">
        <v>81</v>
      </c>
      <c r="C28" s="16" t="s">
        <v>82</v>
      </c>
      <c r="D28" s="10" t="s">
        <v>83</v>
      </c>
      <c r="E28" s="10">
        <f>4+8+16</f>
        <v>28</v>
      </c>
      <c r="F28" s="10" t="s">
        <v>24</v>
      </c>
      <c r="G28" s="10"/>
      <c r="H28" s="10"/>
      <c r="I28" s="33"/>
      <c r="J28" s="32" t="s">
        <v>84</v>
      </c>
    </row>
    <row r="29" ht="83.25" customHeight="1" spans="1:10">
      <c r="A29" s="8">
        <v>19</v>
      </c>
      <c r="B29" s="13" t="s">
        <v>85</v>
      </c>
      <c r="C29" s="10" t="s">
        <v>12</v>
      </c>
      <c r="D29" s="10" t="s">
        <v>86</v>
      </c>
      <c r="E29" s="10">
        <f>1</f>
        <v>1</v>
      </c>
      <c r="F29" s="10" t="s">
        <v>32</v>
      </c>
      <c r="G29" s="10"/>
      <c r="H29" s="10"/>
      <c r="I29" s="31"/>
      <c r="J29" s="32" t="s">
        <v>15</v>
      </c>
    </row>
    <row r="30" ht="83.25" customHeight="1" spans="1:10">
      <c r="A30" s="8"/>
      <c r="B30" s="13"/>
      <c r="C30" s="10" t="s">
        <v>12</v>
      </c>
      <c r="D30" s="10" t="s">
        <v>87</v>
      </c>
      <c r="E30" s="10">
        <f>2+1</f>
        <v>3</v>
      </c>
      <c r="F30" s="10" t="s">
        <v>32</v>
      </c>
      <c r="G30" s="10"/>
      <c r="H30" s="10"/>
      <c r="I30" s="31"/>
      <c r="J30" s="32"/>
    </row>
    <row r="31" ht="90.9" customHeight="1" spans="1:10">
      <c r="A31" s="8">
        <v>20</v>
      </c>
      <c r="B31" s="13" t="s">
        <v>88</v>
      </c>
      <c r="C31" s="10" t="s">
        <v>62</v>
      </c>
      <c r="D31" s="10" t="s">
        <v>83</v>
      </c>
      <c r="E31" s="10">
        <f>35+50+16</f>
        <v>101</v>
      </c>
      <c r="F31" s="10" t="s">
        <v>32</v>
      </c>
      <c r="G31" s="10"/>
      <c r="H31" s="10"/>
      <c r="I31" s="31"/>
      <c r="J31" s="32" t="s">
        <v>89</v>
      </c>
    </row>
    <row r="32" ht="105" customHeight="1" spans="1:10">
      <c r="A32" s="8">
        <v>21</v>
      </c>
      <c r="B32" s="13" t="s">
        <v>90</v>
      </c>
      <c r="C32" s="10" t="s">
        <v>91</v>
      </c>
      <c r="D32" s="10" t="s">
        <v>92</v>
      </c>
      <c r="E32" s="10">
        <v>2</v>
      </c>
      <c r="F32" s="10" t="s">
        <v>93</v>
      </c>
      <c r="G32" s="10"/>
      <c r="H32" s="10"/>
      <c r="I32" s="31"/>
      <c r="J32" s="32" t="s">
        <v>80</v>
      </c>
    </row>
    <row r="33" ht="79.5" customHeight="1" spans="1:10">
      <c r="A33" s="19">
        <v>22</v>
      </c>
      <c r="B33" s="14" t="s">
        <v>94</v>
      </c>
      <c r="C33" s="10" t="s">
        <v>95</v>
      </c>
      <c r="D33" s="10" t="s">
        <v>96</v>
      </c>
      <c r="E33" s="10">
        <f>8</f>
        <v>8</v>
      </c>
      <c r="F33" s="10" t="s">
        <v>32</v>
      </c>
      <c r="G33" s="10"/>
      <c r="H33" s="10"/>
      <c r="I33" s="31"/>
      <c r="J33" s="32" t="s">
        <v>97</v>
      </c>
    </row>
    <row r="34" ht="80.25" customHeight="1" spans="1:10">
      <c r="A34" s="8">
        <v>23</v>
      </c>
      <c r="B34" s="13" t="s">
        <v>98</v>
      </c>
      <c r="C34" s="16" t="s">
        <v>99</v>
      </c>
      <c r="D34" s="10" t="s">
        <v>100</v>
      </c>
      <c r="E34" s="10">
        <f>10+6</f>
        <v>16</v>
      </c>
      <c r="F34" s="10" t="s">
        <v>32</v>
      </c>
      <c r="G34" s="10"/>
      <c r="H34" s="10"/>
      <c r="I34" s="31"/>
      <c r="J34" s="35" t="s">
        <v>101</v>
      </c>
    </row>
    <row r="35" ht="80.25" customHeight="1" spans="1:10">
      <c r="A35" s="8">
        <v>24</v>
      </c>
      <c r="B35" s="13" t="s">
        <v>102</v>
      </c>
      <c r="C35" s="10" t="s">
        <v>103</v>
      </c>
      <c r="D35" s="10" t="s">
        <v>104</v>
      </c>
      <c r="E35" s="10">
        <f>4+2</f>
        <v>6</v>
      </c>
      <c r="F35" s="10" t="s">
        <v>20</v>
      </c>
      <c r="G35" s="10"/>
      <c r="H35" s="10"/>
      <c r="I35" s="31"/>
      <c r="J35" s="32" t="s">
        <v>46</v>
      </c>
    </row>
    <row r="36" ht="90" customHeight="1" spans="1:10">
      <c r="A36" s="8">
        <v>25</v>
      </c>
      <c r="B36" s="9" t="s">
        <v>105</v>
      </c>
      <c r="C36" s="10" t="s">
        <v>12</v>
      </c>
      <c r="D36" s="11" t="s">
        <v>106</v>
      </c>
      <c r="E36" s="12">
        <f>1</f>
        <v>1</v>
      </c>
      <c r="F36" s="12" t="s">
        <v>14</v>
      </c>
      <c r="G36" s="12"/>
      <c r="H36" s="12"/>
      <c r="I36" s="36" t="s">
        <v>107</v>
      </c>
      <c r="J36" s="32" t="s">
        <v>15</v>
      </c>
    </row>
    <row r="37" ht="94.5" customHeight="1" spans="1:10">
      <c r="A37" s="8">
        <v>26</v>
      </c>
      <c r="B37" s="9" t="s">
        <v>108</v>
      </c>
      <c r="C37" s="10" t="s">
        <v>12</v>
      </c>
      <c r="D37" s="11" t="s">
        <v>83</v>
      </c>
      <c r="E37" s="12">
        <f>1</f>
        <v>1</v>
      </c>
      <c r="F37" s="12" t="s">
        <v>20</v>
      </c>
      <c r="G37" s="12"/>
      <c r="H37" s="12"/>
      <c r="I37" s="36"/>
      <c r="J37" s="32" t="s">
        <v>109</v>
      </c>
    </row>
    <row r="38" ht="86.25" customHeight="1" spans="1:10">
      <c r="A38" s="8">
        <v>27</v>
      </c>
      <c r="B38" s="9" t="s">
        <v>110</v>
      </c>
      <c r="C38" s="10" t="s">
        <v>12</v>
      </c>
      <c r="D38" s="11" t="s">
        <v>111</v>
      </c>
      <c r="E38" s="12">
        <f>1</f>
        <v>1</v>
      </c>
      <c r="F38" s="12" t="s">
        <v>112</v>
      </c>
      <c r="G38" s="12"/>
      <c r="H38" s="12"/>
      <c r="I38" s="37"/>
      <c r="J38" s="32" t="s">
        <v>15</v>
      </c>
    </row>
    <row r="39" ht="105.75" customHeight="1" spans="1:10">
      <c r="A39" s="8">
        <v>28</v>
      </c>
      <c r="B39" s="9" t="s">
        <v>113</v>
      </c>
      <c r="C39" s="10" t="s">
        <v>12</v>
      </c>
      <c r="D39" s="11" t="s">
        <v>114</v>
      </c>
      <c r="E39" s="12">
        <f>1</f>
        <v>1</v>
      </c>
      <c r="F39" s="12" t="s">
        <v>93</v>
      </c>
      <c r="G39" s="12"/>
      <c r="H39" s="12"/>
      <c r="I39" s="37"/>
      <c r="J39" s="32"/>
    </row>
    <row r="40" ht="105.75" customHeight="1" spans="1:10">
      <c r="A40" s="8">
        <v>29</v>
      </c>
      <c r="B40" s="20" t="s">
        <v>65</v>
      </c>
      <c r="C40" s="21" t="s">
        <v>115</v>
      </c>
      <c r="D40" s="22" t="s">
        <v>63</v>
      </c>
      <c r="E40" s="22">
        <v>3</v>
      </c>
      <c r="F40" s="22" t="s">
        <v>32</v>
      </c>
      <c r="G40" s="22"/>
      <c r="H40" s="22"/>
      <c r="I40" s="31"/>
      <c r="J40" s="38" t="s">
        <v>64</v>
      </c>
    </row>
    <row r="41" ht="105.75" customHeight="1" spans="1:10">
      <c r="A41" s="8">
        <v>30</v>
      </c>
      <c r="B41" s="20" t="s">
        <v>116</v>
      </c>
      <c r="C41" s="23" t="s">
        <v>117</v>
      </c>
      <c r="D41" s="22" t="s">
        <v>118</v>
      </c>
      <c r="E41" s="22">
        <f>3+2</f>
        <v>5</v>
      </c>
      <c r="F41" s="22" t="s">
        <v>14</v>
      </c>
      <c r="G41" s="22"/>
      <c r="H41" s="22"/>
      <c r="I41" s="39"/>
      <c r="J41" s="38" t="s">
        <v>80</v>
      </c>
    </row>
    <row r="42" s="2" customFormat="1" ht="118.2" customHeight="1" spans="1:10">
      <c r="A42" s="24">
        <v>31</v>
      </c>
      <c r="B42" s="20" t="s">
        <v>119</v>
      </c>
      <c r="C42" s="22" t="s">
        <v>12</v>
      </c>
      <c r="D42" s="22" t="s">
        <v>120</v>
      </c>
      <c r="E42" s="22">
        <v>5</v>
      </c>
      <c r="F42" s="22" t="s">
        <v>32</v>
      </c>
      <c r="G42" s="22"/>
      <c r="H42" s="22"/>
      <c r="I42" s="39"/>
      <c r="J42" s="32" t="s">
        <v>15</v>
      </c>
    </row>
    <row r="43" ht="105.75" customHeight="1" spans="1:10">
      <c r="A43" s="24">
        <v>32</v>
      </c>
      <c r="B43" s="20" t="s">
        <v>121</v>
      </c>
      <c r="C43" s="22" t="s">
        <v>12</v>
      </c>
      <c r="D43" s="22" t="s">
        <v>122</v>
      </c>
      <c r="E43" s="22">
        <v>10</v>
      </c>
      <c r="F43" s="22" t="s">
        <v>32</v>
      </c>
      <c r="G43" s="22"/>
      <c r="H43" s="22"/>
      <c r="I43" s="39"/>
      <c r="J43" s="32" t="s">
        <v>15</v>
      </c>
    </row>
    <row r="44" ht="105.75" customHeight="1" spans="1:10">
      <c r="A44" s="24">
        <v>33</v>
      </c>
      <c r="B44" s="20" t="s">
        <v>123</v>
      </c>
      <c r="C44" s="25" t="s">
        <v>124</v>
      </c>
      <c r="D44" s="22" t="s">
        <v>125</v>
      </c>
      <c r="E44" s="22">
        <f>10+5</f>
        <v>15</v>
      </c>
      <c r="F44" s="22" t="s">
        <v>20</v>
      </c>
      <c r="G44" s="22"/>
      <c r="H44" s="22"/>
      <c r="I44" s="31"/>
      <c r="J44" s="32" t="s">
        <v>50</v>
      </c>
    </row>
    <row r="45" ht="105.75" customHeight="1" spans="1:10">
      <c r="A45" s="24">
        <v>34</v>
      </c>
      <c r="B45" s="26" t="s">
        <v>126</v>
      </c>
      <c r="C45" s="22" t="s">
        <v>127</v>
      </c>
      <c r="D45" s="27" t="s">
        <v>111</v>
      </c>
      <c r="E45" s="28">
        <f>4</f>
        <v>4</v>
      </c>
      <c r="F45" s="28" t="s">
        <v>112</v>
      </c>
      <c r="G45" s="28"/>
      <c r="H45" s="28"/>
      <c r="I45" s="40"/>
      <c r="J45" s="32" t="s">
        <v>128</v>
      </c>
    </row>
    <row r="46" ht="105.75" customHeight="1" spans="1:10">
      <c r="A46" s="24">
        <v>35</v>
      </c>
      <c r="B46" s="20" t="s">
        <v>129</v>
      </c>
      <c r="C46" s="25" t="s">
        <v>130</v>
      </c>
      <c r="D46" s="22" t="s">
        <v>83</v>
      </c>
      <c r="E46" s="22">
        <v>6</v>
      </c>
      <c r="F46" s="22" t="s">
        <v>24</v>
      </c>
      <c r="G46" s="22"/>
      <c r="H46" s="22"/>
      <c r="I46" s="39"/>
      <c r="J46" s="32" t="s">
        <v>131</v>
      </c>
    </row>
    <row r="47" ht="105.75" customHeight="1" spans="1:10">
      <c r="A47" s="24">
        <v>36</v>
      </c>
      <c r="B47" s="20" t="s">
        <v>132</v>
      </c>
      <c r="C47" s="22" t="s">
        <v>95</v>
      </c>
      <c r="D47" s="22" t="s">
        <v>133</v>
      </c>
      <c r="E47" s="22">
        <f>3+3</f>
        <v>6</v>
      </c>
      <c r="F47" s="22" t="s">
        <v>24</v>
      </c>
      <c r="G47" s="22"/>
      <c r="H47" s="22"/>
      <c r="I47" s="31"/>
      <c r="J47" s="41" t="s">
        <v>134</v>
      </c>
    </row>
    <row r="48" ht="105.75" customHeight="1" spans="1:10">
      <c r="A48" s="24"/>
      <c r="B48" s="20"/>
      <c r="C48" s="22"/>
      <c r="D48" s="22" t="s">
        <v>135</v>
      </c>
      <c r="E48" s="22">
        <f>6+6</f>
        <v>12</v>
      </c>
      <c r="F48" s="22" t="s">
        <v>24</v>
      </c>
      <c r="G48" s="22"/>
      <c r="H48" s="22"/>
      <c r="I48" s="31"/>
      <c r="J48" s="41"/>
    </row>
    <row r="49" ht="105.75" customHeight="1" spans="1:10">
      <c r="A49" s="24">
        <v>37</v>
      </c>
      <c r="B49" s="20" t="s">
        <v>136</v>
      </c>
      <c r="C49" s="22" t="s">
        <v>130</v>
      </c>
      <c r="D49" s="22"/>
      <c r="E49" s="22">
        <v>20</v>
      </c>
      <c r="F49" s="22" t="s">
        <v>20</v>
      </c>
      <c r="G49" s="22"/>
      <c r="H49" s="22"/>
      <c r="I49" s="22"/>
      <c r="J49" s="32"/>
    </row>
    <row r="50" ht="105.75" customHeight="1" spans="1:10">
      <c r="A50" s="24">
        <v>38</v>
      </c>
      <c r="B50" s="20" t="s">
        <v>137</v>
      </c>
      <c r="C50" s="22" t="s">
        <v>130</v>
      </c>
      <c r="D50" s="22" t="s">
        <v>138</v>
      </c>
      <c r="E50" s="22">
        <v>4</v>
      </c>
      <c r="F50" s="22" t="s">
        <v>20</v>
      </c>
      <c r="G50" s="22"/>
      <c r="H50" s="22"/>
      <c r="I50" s="22"/>
      <c r="J50" s="32"/>
    </row>
    <row r="51" ht="105.75" customHeight="1" spans="1:10">
      <c r="A51" s="24">
        <v>39</v>
      </c>
      <c r="B51" s="20" t="s">
        <v>139</v>
      </c>
      <c r="C51" s="22" t="s">
        <v>140</v>
      </c>
      <c r="D51" s="22" t="s">
        <v>141</v>
      </c>
      <c r="E51" s="22">
        <v>6</v>
      </c>
      <c r="F51" s="22" t="s">
        <v>20</v>
      </c>
      <c r="G51" s="22"/>
      <c r="H51" s="22"/>
      <c r="I51" s="22"/>
      <c r="J51" s="32"/>
    </row>
    <row r="52" ht="105.75" customHeight="1" spans="1:10">
      <c r="A52" s="24">
        <v>40</v>
      </c>
      <c r="B52" s="20" t="s">
        <v>142</v>
      </c>
      <c r="C52" s="22" t="s">
        <v>143</v>
      </c>
      <c r="D52" s="22"/>
      <c r="E52" s="22">
        <v>8</v>
      </c>
      <c r="F52" s="22"/>
      <c r="G52" s="22"/>
      <c r="H52" s="22"/>
      <c r="I52" s="22"/>
      <c r="J52" s="32"/>
    </row>
    <row r="53" ht="105.75" customHeight="1" spans="1:10">
      <c r="A53" s="24">
        <v>41</v>
      </c>
      <c r="B53" s="20" t="s">
        <v>144</v>
      </c>
      <c r="C53" s="22" t="s">
        <v>140</v>
      </c>
      <c r="D53" s="22" t="s">
        <v>141</v>
      </c>
      <c r="E53" s="22">
        <v>4</v>
      </c>
      <c r="F53" s="22"/>
      <c r="G53" s="22"/>
      <c r="H53" s="22"/>
      <c r="I53" s="22"/>
      <c r="J53" s="32"/>
    </row>
    <row r="54" ht="105.75" customHeight="1" spans="1:10">
      <c r="A54" s="24">
        <v>42</v>
      </c>
      <c r="B54" s="26" t="s">
        <v>145</v>
      </c>
      <c r="C54" s="22" t="s">
        <v>95</v>
      </c>
      <c r="D54" s="27" t="s">
        <v>146</v>
      </c>
      <c r="E54" s="28">
        <v>4</v>
      </c>
      <c r="F54" s="28" t="s">
        <v>147</v>
      </c>
      <c r="G54" s="28"/>
      <c r="H54" s="28"/>
      <c r="I54" s="40"/>
      <c r="J54" s="32"/>
    </row>
    <row r="55" ht="105.75" customHeight="1" spans="1:10">
      <c r="A55" s="24">
        <v>43</v>
      </c>
      <c r="B55" s="20" t="s">
        <v>148</v>
      </c>
      <c r="C55" s="22" t="s">
        <v>149</v>
      </c>
      <c r="D55" s="22" t="s">
        <v>150</v>
      </c>
      <c r="E55" s="22">
        <v>7</v>
      </c>
      <c r="F55" s="22" t="s">
        <v>20</v>
      </c>
      <c r="G55" s="22"/>
      <c r="H55" s="22"/>
      <c r="I55" s="31"/>
      <c r="J55" s="32"/>
    </row>
    <row r="56" ht="105.75" customHeight="1" spans="1:10">
      <c r="A56" s="24">
        <v>44</v>
      </c>
      <c r="B56" s="20" t="s">
        <v>148</v>
      </c>
      <c r="C56" s="22" t="s">
        <v>151</v>
      </c>
      <c r="D56" s="22" t="s">
        <v>150</v>
      </c>
      <c r="E56" s="22">
        <v>2</v>
      </c>
      <c r="F56" s="22" t="s">
        <v>20</v>
      </c>
      <c r="G56" s="22"/>
      <c r="H56" s="22"/>
      <c r="I56" s="31"/>
      <c r="J56" s="32"/>
    </row>
    <row r="57" ht="105.75" customHeight="1" spans="1:10">
      <c r="A57" s="24">
        <v>45</v>
      </c>
      <c r="B57" s="20" t="s">
        <v>152</v>
      </c>
      <c r="C57" s="22"/>
      <c r="D57" s="22" t="s">
        <v>153</v>
      </c>
      <c r="E57" s="22">
        <v>1</v>
      </c>
      <c r="F57" s="22" t="s">
        <v>32</v>
      </c>
      <c r="G57" s="22"/>
      <c r="H57" s="22"/>
      <c r="I57" s="31"/>
      <c r="J57" s="32"/>
    </row>
    <row r="58" ht="105.75" customHeight="1" spans="1:10">
      <c r="A58" s="24">
        <v>46</v>
      </c>
      <c r="B58" s="20" t="s">
        <v>154</v>
      </c>
      <c r="C58" s="22"/>
      <c r="D58" s="22" t="s">
        <v>155</v>
      </c>
      <c r="E58" s="22">
        <v>1</v>
      </c>
      <c r="F58" s="22"/>
      <c r="G58" s="22"/>
      <c r="H58" s="22"/>
      <c r="I58" s="31"/>
      <c r="J58" s="22" t="s">
        <v>156</v>
      </c>
    </row>
    <row r="59" ht="105.75" customHeight="1" spans="1:10">
      <c r="A59" s="24">
        <v>47</v>
      </c>
      <c r="B59" s="20" t="s">
        <v>157</v>
      </c>
      <c r="C59" s="22"/>
      <c r="D59" s="22" t="s">
        <v>158</v>
      </c>
      <c r="E59" s="22">
        <v>1</v>
      </c>
      <c r="F59" s="22"/>
      <c r="G59" s="22"/>
      <c r="H59" s="22"/>
      <c r="I59" s="31"/>
      <c r="J59" s="42" t="s">
        <v>156</v>
      </c>
    </row>
    <row r="60" ht="105.75" customHeight="1" spans="1:10">
      <c r="A60" s="24">
        <v>48</v>
      </c>
      <c r="B60" s="20" t="s">
        <v>159</v>
      </c>
      <c r="C60" s="22"/>
      <c r="D60" s="22" t="s">
        <v>160</v>
      </c>
      <c r="E60" s="22">
        <v>1</v>
      </c>
      <c r="F60" s="22" t="s">
        <v>20</v>
      </c>
      <c r="G60" s="22"/>
      <c r="H60" s="22"/>
      <c r="I60" s="31"/>
      <c r="J60" s="32"/>
    </row>
    <row r="61" ht="105.75" customHeight="1" spans="1:10">
      <c r="A61" s="24"/>
      <c r="B61" s="20"/>
      <c r="C61" s="22"/>
      <c r="D61" s="22"/>
      <c r="E61" s="22"/>
      <c r="F61" s="22"/>
      <c r="G61" s="22" t="s">
        <v>161</v>
      </c>
      <c r="H61" s="22" t="s">
        <v>162</v>
      </c>
      <c r="I61" s="31"/>
      <c r="J61" s="32"/>
    </row>
  </sheetData>
  <mergeCells count="33">
    <mergeCell ref="A1:J1"/>
    <mergeCell ref="A3:A4"/>
    <mergeCell ref="A8:A9"/>
    <mergeCell ref="A10:A11"/>
    <mergeCell ref="A12:A13"/>
    <mergeCell ref="A14:A15"/>
    <mergeCell ref="A16:A18"/>
    <mergeCell ref="A23:A24"/>
    <mergeCell ref="A29:A30"/>
    <mergeCell ref="A47:A48"/>
    <mergeCell ref="B3:B4"/>
    <mergeCell ref="B8:B9"/>
    <mergeCell ref="B10:B11"/>
    <mergeCell ref="B12:B13"/>
    <mergeCell ref="B14:B15"/>
    <mergeCell ref="B16:B18"/>
    <mergeCell ref="B23:B24"/>
    <mergeCell ref="B29:B30"/>
    <mergeCell ref="B47:B48"/>
    <mergeCell ref="C3:C4"/>
    <mergeCell ref="C47:C48"/>
    <mergeCell ref="I3:I4"/>
    <mergeCell ref="I8:I9"/>
    <mergeCell ref="I10:I11"/>
    <mergeCell ref="I34:I35"/>
    <mergeCell ref="I47:I48"/>
    <mergeCell ref="I55:I56"/>
    <mergeCell ref="J3:J4"/>
    <mergeCell ref="J8:J9"/>
    <mergeCell ref="J10:J11"/>
    <mergeCell ref="J29:J30"/>
    <mergeCell ref="J38:J39"/>
    <mergeCell ref="J47:J48"/>
  </mergeCells>
  <printOptions horizontalCentered="1"/>
  <pageMargins left="0.354330708661417" right="0.275590551181102" top="0.31496062992126" bottom="0.196850393700787" header="0.236220472440945" footer="0.15748031496063"/>
  <pageSetup paperSize="9" scale="75" orientation="portrait"/>
  <headerFooter>
    <oddFooter>&amp;C第 &amp;P 页，共 &amp;N 页</oddFooter>
  </headerFooter>
  <rowBreaks count="1" manualBreakCount="1">
    <brk id="43" max="9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采购清单确认表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Army哥</cp:lastModifiedBy>
  <dcterms:created xsi:type="dcterms:W3CDTF">2015-01-28T00:09:00Z</dcterms:created>
  <cp:lastPrinted>2021-07-21T08:17:00Z</cp:lastPrinted>
  <dcterms:modified xsi:type="dcterms:W3CDTF">2021-09-15T06:48:03Z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